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am\Dropbox\KiCAD\projects\circuit_protection\data_analysis\xlsx\"/>
    </mc:Choice>
  </mc:AlternateContent>
  <xr:revisionPtr revIDLastSave="0" documentId="13_ncr:1_{7AD23AAA-A40A-4737-8874-EF42BE77FAA0}" xr6:coauthVersionLast="40" xr6:coauthVersionMax="40" xr10:uidLastSave="{00000000-0000-0000-0000-000000000000}"/>
  <bookViews>
    <workbookView xWindow="0" yWindow="0" windowWidth="25605" windowHeight="16005" activeTab="1" xr2:uid="{8AB7D094-8CEA-A04F-8AB1-5D165CB29E23}"/>
  </bookViews>
  <sheets>
    <sheet name="Test Circuit" sheetId="6" r:id="rId1"/>
    <sheet name="Vin 10V" sheetId="1" r:id="rId2"/>
    <sheet name="Vin 12V" sheetId="2" r:id="rId3"/>
    <sheet name="Vin 16V" sheetId="3" r:id="rId4"/>
    <sheet name="Vin 24V" sheetId="4" r:id="rId5"/>
    <sheet name="Vin 30V" sheetId="5" r:id="rId6"/>
    <sheet name="Efficiency" sheetId="8" r:id="rId7"/>
    <sheet name="Voltage Drop" sheetId="9" r:id="rId8"/>
    <sheet name="Q1 Temp Rise" sheetId="10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N30" i="4" l="1"/>
  <c r="M30" i="4"/>
  <c r="L30" i="4"/>
  <c r="I30" i="4"/>
  <c r="J30" i="4" s="1"/>
  <c r="H30" i="4"/>
  <c r="N29" i="4"/>
  <c r="M29" i="4"/>
  <c r="L29" i="4"/>
  <c r="I29" i="4"/>
  <c r="H29" i="4"/>
  <c r="K29" i="4" s="1"/>
  <c r="N28" i="4"/>
  <c r="M28" i="4"/>
  <c r="L28" i="4"/>
  <c r="I28" i="4"/>
  <c r="H28" i="4"/>
  <c r="K28" i="4" s="1"/>
  <c r="N27" i="4"/>
  <c r="M27" i="4"/>
  <c r="L27" i="4"/>
  <c r="I27" i="4"/>
  <c r="H27" i="4"/>
  <c r="K27" i="4" s="1"/>
  <c r="N26" i="4"/>
  <c r="M26" i="4"/>
  <c r="L26" i="4"/>
  <c r="I26" i="4"/>
  <c r="J26" i="4" s="1"/>
  <c r="H26" i="4"/>
  <c r="N25" i="4"/>
  <c r="M25" i="4"/>
  <c r="L25" i="4"/>
  <c r="I25" i="4"/>
  <c r="H25" i="4"/>
  <c r="K25" i="4" s="1"/>
  <c r="N24" i="4"/>
  <c r="M24" i="4"/>
  <c r="L24" i="4"/>
  <c r="I24" i="4"/>
  <c r="H24" i="4"/>
  <c r="K24" i="4" s="1"/>
  <c r="N23" i="4"/>
  <c r="M23" i="4"/>
  <c r="L23" i="4"/>
  <c r="I23" i="4"/>
  <c r="H23" i="4"/>
  <c r="K23" i="4" s="1"/>
  <c r="N22" i="4"/>
  <c r="M22" i="4"/>
  <c r="L22" i="4"/>
  <c r="I22" i="4"/>
  <c r="J22" i="4" s="1"/>
  <c r="H22" i="4"/>
  <c r="N21" i="4"/>
  <c r="M21" i="4"/>
  <c r="L21" i="4"/>
  <c r="I21" i="4"/>
  <c r="H21" i="4"/>
  <c r="K21" i="4" s="1"/>
  <c r="N20" i="4"/>
  <c r="M20" i="4"/>
  <c r="L20" i="4"/>
  <c r="I20" i="4"/>
  <c r="H20" i="4"/>
  <c r="K20" i="4" s="1"/>
  <c r="N19" i="4"/>
  <c r="M19" i="4"/>
  <c r="L19" i="4"/>
  <c r="I19" i="4"/>
  <c r="H19" i="4"/>
  <c r="K19" i="4" s="1"/>
  <c r="N18" i="4"/>
  <c r="M18" i="4"/>
  <c r="L18" i="4"/>
  <c r="I18" i="4"/>
  <c r="J18" i="4" s="1"/>
  <c r="H18" i="4"/>
  <c r="N17" i="4"/>
  <c r="M17" i="4"/>
  <c r="L17" i="4"/>
  <c r="I17" i="4"/>
  <c r="H17" i="4"/>
  <c r="K17" i="4" s="1"/>
  <c r="N16" i="4"/>
  <c r="M16" i="4"/>
  <c r="L16" i="4"/>
  <c r="I16" i="4"/>
  <c r="H16" i="4"/>
  <c r="K16" i="4" s="1"/>
  <c r="N15" i="4"/>
  <c r="M15" i="4"/>
  <c r="L15" i="4"/>
  <c r="I15" i="4"/>
  <c r="H15" i="4"/>
  <c r="K15" i="4" s="1"/>
  <c r="N14" i="4"/>
  <c r="M14" i="4"/>
  <c r="L14" i="4"/>
  <c r="I14" i="4"/>
  <c r="J14" i="4" s="1"/>
  <c r="H14" i="4"/>
  <c r="N13" i="4"/>
  <c r="M13" i="4"/>
  <c r="L13" i="4"/>
  <c r="I13" i="4"/>
  <c r="H13" i="4"/>
  <c r="K13" i="4" s="1"/>
  <c r="N12" i="4"/>
  <c r="M12" i="4"/>
  <c r="L12" i="4"/>
  <c r="I12" i="4"/>
  <c r="H12" i="4"/>
  <c r="K12" i="4" s="1"/>
  <c r="N11" i="4"/>
  <c r="M11" i="4"/>
  <c r="L11" i="4"/>
  <c r="I11" i="4"/>
  <c r="H11" i="4"/>
  <c r="K11" i="4" s="1"/>
  <c r="N10" i="4"/>
  <c r="M10" i="4"/>
  <c r="L10" i="4"/>
  <c r="I10" i="4"/>
  <c r="J10" i="4" s="1"/>
  <c r="H10" i="4"/>
  <c r="N9" i="4"/>
  <c r="M9" i="4"/>
  <c r="L9" i="4"/>
  <c r="I9" i="4"/>
  <c r="H9" i="4"/>
  <c r="K9" i="4" s="1"/>
  <c r="N8" i="4"/>
  <c r="M8" i="4"/>
  <c r="L8" i="4"/>
  <c r="I8" i="4"/>
  <c r="H8" i="4"/>
  <c r="K8" i="4" s="1"/>
  <c r="N7" i="4"/>
  <c r="M7" i="4"/>
  <c r="L7" i="4"/>
  <c r="I7" i="4"/>
  <c r="H7" i="4"/>
  <c r="K7" i="4" s="1"/>
  <c r="N6" i="4"/>
  <c r="M6" i="4"/>
  <c r="L6" i="4"/>
  <c r="I6" i="4"/>
  <c r="J6" i="4" s="1"/>
  <c r="H6" i="4"/>
  <c r="N5" i="4"/>
  <c r="M5" i="4"/>
  <c r="L5" i="4"/>
  <c r="I5" i="4"/>
  <c r="H5" i="4"/>
  <c r="K5" i="4" s="1"/>
  <c r="N4" i="4"/>
  <c r="M4" i="4"/>
  <c r="L4" i="4"/>
  <c r="I4" i="4"/>
  <c r="H4" i="4"/>
  <c r="K4" i="4" s="1"/>
  <c r="N3" i="4"/>
  <c r="M3" i="4"/>
  <c r="L3" i="4"/>
  <c r="I3" i="4"/>
  <c r="H3" i="4"/>
  <c r="K3" i="4" s="1"/>
  <c r="N2" i="4"/>
  <c r="M2" i="4"/>
  <c r="L2" i="4"/>
  <c r="I2" i="4"/>
  <c r="J2" i="4" s="1"/>
  <c r="H2" i="4"/>
  <c r="N30" i="3"/>
  <c r="M30" i="3"/>
  <c r="L30" i="3"/>
  <c r="I30" i="3"/>
  <c r="J30" i="3" s="1"/>
  <c r="H30" i="3"/>
  <c r="N29" i="3"/>
  <c r="M29" i="3"/>
  <c r="L29" i="3"/>
  <c r="I29" i="3"/>
  <c r="H29" i="3"/>
  <c r="K29" i="3" s="1"/>
  <c r="N28" i="3"/>
  <c r="M28" i="3"/>
  <c r="L28" i="3"/>
  <c r="I28" i="3"/>
  <c r="H28" i="3"/>
  <c r="K28" i="3" s="1"/>
  <c r="N27" i="3"/>
  <c r="M27" i="3"/>
  <c r="L27" i="3"/>
  <c r="I27" i="3"/>
  <c r="H27" i="3"/>
  <c r="K27" i="3" s="1"/>
  <c r="N26" i="3"/>
  <c r="M26" i="3"/>
  <c r="L26" i="3"/>
  <c r="I26" i="3"/>
  <c r="H26" i="3"/>
  <c r="K26" i="3" s="1"/>
  <c r="N25" i="3"/>
  <c r="M25" i="3"/>
  <c r="L25" i="3"/>
  <c r="I25" i="3"/>
  <c r="H25" i="3"/>
  <c r="K25" i="3" s="1"/>
  <c r="N24" i="3"/>
  <c r="M24" i="3"/>
  <c r="L24" i="3"/>
  <c r="I24" i="3"/>
  <c r="J24" i="3" s="1"/>
  <c r="H24" i="3"/>
  <c r="N23" i="3"/>
  <c r="M23" i="3"/>
  <c r="L23" i="3"/>
  <c r="I23" i="3"/>
  <c r="J23" i="3" s="1"/>
  <c r="H23" i="3"/>
  <c r="N22" i="3"/>
  <c r="M22" i="3"/>
  <c r="L22" i="3"/>
  <c r="I22" i="3"/>
  <c r="J22" i="3" s="1"/>
  <c r="H22" i="3"/>
  <c r="N21" i="3"/>
  <c r="M21" i="3"/>
  <c r="L21" i="3"/>
  <c r="I21" i="3"/>
  <c r="H21" i="3"/>
  <c r="K21" i="3" s="1"/>
  <c r="N20" i="3"/>
  <c r="M20" i="3"/>
  <c r="L20" i="3"/>
  <c r="I20" i="3"/>
  <c r="H20" i="3"/>
  <c r="K20" i="3" s="1"/>
  <c r="N19" i="3"/>
  <c r="M19" i="3"/>
  <c r="L19" i="3"/>
  <c r="I19" i="3"/>
  <c r="H19" i="3"/>
  <c r="K19" i="3" s="1"/>
  <c r="N18" i="3"/>
  <c r="M18" i="3"/>
  <c r="L18" i="3"/>
  <c r="I18" i="3"/>
  <c r="H18" i="3"/>
  <c r="K18" i="3" s="1"/>
  <c r="N17" i="3"/>
  <c r="M17" i="3"/>
  <c r="L17" i="3"/>
  <c r="I17" i="3"/>
  <c r="H17" i="3"/>
  <c r="K17" i="3" s="1"/>
  <c r="N16" i="3"/>
  <c r="M16" i="3"/>
  <c r="L16" i="3"/>
  <c r="I16" i="3"/>
  <c r="J16" i="3" s="1"/>
  <c r="H16" i="3"/>
  <c r="N15" i="3"/>
  <c r="M15" i="3"/>
  <c r="L15" i="3"/>
  <c r="I15" i="3"/>
  <c r="J15" i="3" s="1"/>
  <c r="H15" i="3"/>
  <c r="N14" i="3"/>
  <c r="M14" i="3"/>
  <c r="L14" i="3"/>
  <c r="I14" i="3"/>
  <c r="J14" i="3" s="1"/>
  <c r="H14" i="3"/>
  <c r="N13" i="3"/>
  <c r="M13" i="3"/>
  <c r="L13" i="3"/>
  <c r="I13" i="3"/>
  <c r="H13" i="3"/>
  <c r="K13" i="3" s="1"/>
  <c r="N12" i="3"/>
  <c r="M12" i="3"/>
  <c r="L12" i="3"/>
  <c r="I12" i="3"/>
  <c r="H12" i="3"/>
  <c r="K12" i="3" s="1"/>
  <c r="N11" i="3"/>
  <c r="M11" i="3"/>
  <c r="L11" i="3"/>
  <c r="I11" i="3"/>
  <c r="H11" i="3"/>
  <c r="K11" i="3" s="1"/>
  <c r="N10" i="3"/>
  <c r="M10" i="3"/>
  <c r="L10" i="3"/>
  <c r="I10" i="3"/>
  <c r="H10" i="3"/>
  <c r="K10" i="3" s="1"/>
  <c r="N9" i="3"/>
  <c r="M9" i="3"/>
  <c r="L9" i="3"/>
  <c r="I9" i="3"/>
  <c r="H9" i="3"/>
  <c r="K9" i="3" s="1"/>
  <c r="N8" i="3"/>
  <c r="M8" i="3"/>
  <c r="L8" i="3"/>
  <c r="I8" i="3"/>
  <c r="J8" i="3" s="1"/>
  <c r="H8" i="3"/>
  <c r="N7" i="3"/>
  <c r="M7" i="3"/>
  <c r="L7" i="3"/>
  <c r="I7" i="3"/>
  <c r="J7" i="3" s="1"/>
  <c r="H7" i="3"/>
  <c r="N6" i="3"/>
  <c r="M6" i="3"/>
  <c r="L6" i="3"/>
  <c r="I6" i="3"/>
  <c r="J6" i="3" s="1"/>
  <c r="H6" i="3"/>
  <c r="N5" i="3"/>
  <c r="M5" i="3"/>
  <c r="L5" i="3"/>
  <c r="I5" i="3"/>
  <c r="H5" i="3"/>
  <c r="K5" i="3" s="1"/>
  <c r="N4" i="3"/>
  <c r="M4" i="3"/>
  <c r="L4" i="3"/>
  <c r="I4" i="3"/>
  <c r="H4" i="3"/>
  <c r="K4" i="3" s="1"/>
  <c r="N3" i="3"/>
  <c r="M3" i="3"/>
  <c r="L3" i="3"/>
  <c r="I3" i="3"/>
  <c r="H3" i="3"/>
  <c r="K3" i="3" s="1"/>
  <c r="N2" i="3"/>
  <c r="M2" i="3"/>
  <c r="L2" i="3"/>
  <c r="I2" i="3"/>
  <c r="H2" i="3"/>
  <c r="K2" i="3" s="1"/>
  <c r="N30" i="2"/>
  <c r="M30" i="2"/>
  <c r="L30" i="2"/>
  <c r="I30" i="2"/>
  <c r="J30" i="2" s="1"/>
  <c r="H30" i="2"/>
  <c r="N29" i="2"/>
  <c r="M29" i="2"/>
  <c r="L29" i="2"/>
  <c r="I29" i="2"/>
  <c r="H29" i="2"/>
  <c r="K29" i="2" s="1"/>
  <c r="N28" i="2"/>
  <c r="M28" i="2"/>
  <c r="L28" i="2"/>
  <c r="I28" i="2"/>
  <c r="J28" i="2" s="1"/>
  <c r="H28" i="2"/>
  <c r="K28" i="2" s="1"/>
  <c r="N27" i="2"/>
  <c r="M27" i="2"/>
  <c r="L27" i="2"/>
  <c r="I27" i="2"/>
  <c r="H27" i="2"/>
  <c r="K27" i="2" s="1"/>
  <c r="N26" i="2"/>
  <c r="M26" i="2"/>
  <c r="L26" i="2"/>
  <c r="I26" i="2"/>
  <c r="H26" i="2"/>
  <c r="K26" i="2" s="1"/>
  <c r="N25" i="2"/>
  <c r="M25" i="2"/>
  <c r="L25" i="2"/>
  <c r="I25" i="2"/>
  <c r="H25" i="2"/>
  <c r="K25" i="2" s="1"/>
  <c r="N24" i="2"/>
  <c r="M24" i="2"/>
  <c r="L24" i="2"/>
  <c r="I24" i="2"/>
  <c r="H24" i="2"/>
  <c r="K24" i="2" s="1"/>
  <c r="N23" i="2"/>
  <c r="M23" i="2"/>
  <c r="L23" i="2"/>
  <c r="I23" i="2"/>
  <c r="J23" i="2" s="1"/>
  <c r="H23" i="2"/>
  <c r="N22" i="2"/>
  <c r="M22" i="2"/>
  <c r="L22" i="2"/>
  <c r="I22" i="2"/>
  <c r="J22" i="2" s="1"/>
  <c r="H22" i="2"/>
  <c r="N21" i="2"/>
  <c r="M21" i="2"/>
  <c r="L21" i="2"/>
  <c r="I21" i="2"/>
  <c r="H21" i="2"/>
  <c r="K21" i="2" s="1"/>
  <c r="N20" i="2"/>
  <c r="M20" i="2"/>
  <c r="L20" i="2"/>
  <c r="I20" i="2"/>
  <c r="J20" i="2" s="1"/>
  <c r="H20" i="2"/>
  <c r="K20" i="2" s="1"/>
  <c r="N19" i="2"/>
  <c r="M19" i="2"/>
  <c r="L19" i="2"/>
  <c r="I19" i="2"/>
  <c r="H19" i="2"/>
  <c r="K19" i="2" s="1"/>
  <c r="N18" i="2"/>
  <c r="M18" i="2"/>
  <c r="L18" i="2"/>
  <c r="I18" i="2"/>
  <c r="H18" i="2"/>
  <c r="K18" i="2" s="1"/>
  <c r="N17" i="2"/>
  <c r="M17" i="2"/>
  <c r="L17" i="2"/>
  <c r="I17" i="2"/>
  <c r="H17" i="2"/>
  <c r="K17" i="2" s="1"/>
  <c r="N16" i="2"/>
  <c r="M16" i="2"/>
  <c r="L16" i="2"/>
  <c r="I16" i="2"/>
  <c r="H16" i="2"/>
  <c r="K16" i="2" s="1"/>
  <c r="N15" i="2"/>
  <c r="M15" i="2"/>
  <c r="L15" i="2"/>
  <c r="I15" i="2"/>
  <c r="J15" i="2" s="1"/>
  <c r="H15" i="2"/>
  <c r="N14" i="2"/>
  <c r="M14" i="2"/>
  <c r="L14" i="2"/>
  <c r="I14" i="2"/>
  <c r="J14" i="2" s="1"/>
  <c r="H14" i="2"/>
  <c r="N13" i="2"/>
  <c r="M13" i="2"/>
  <c r="L13" i="2"/>
  <c r="I13" i="2"/>
  <c r="H13" i="2"/>
  <c r="K13" i="2" s="1"/>
  <c r="N12" i="2"/>
  <c r="M12" i="2"/>
  <c r="L12" i="2"/>
  <c r="I12" i="2"/>
  <c r="J12" i="2" s="1"/>
  <c r="H12" i="2"/>
  <c r="K12" i="2" s="1"/>
  <c r="N11" i="2"/>
  <c r="M11" i="2"/>
  <c r="L11" i="2"/>
  <c r="I11" i="2"/>
  <c r="H11" i="2"/>
  <c r="K11" i="2" s="1"/>
  <c r="N10" i="2"/>
  <c r="M10" i="2"/>
  <c r="L10" i="2"/>
  <c r="I10" i="2"/>
  <c r="H10" i="2"/>
  <c r="K10" i="2" s="1"/>
  <c r="N9" i="2"/>
  <c r="M9" i="2"/>
  <c r="L9" i="2"/>
  <c r="I9" i="2"/>
  <c r="H9" i="2"/>
  <c r="K9" i="2" s="1"/>
  <c r="N8" i="2"/>
  <c r="M8" i="2"/>
  <c r="L8" i="2"/>
  <c r="I8" i="2"/>
  <c r="J8" i="2" s="1"/>
  <c r="H8" i="2"/>
  <c r="K8" i="2" s="1"/>
  <c r="N7" i="2"/>
  <c r="M7" i="2"/>
  <c r="L7" i="2"/>
  <c r="I7" i="2"/>
  <c r="J7" i="2" s="1"/>
  <c r="H7" i="2"/>
  <c r="N6" i="2"/>
  <c r="M6" i="2"/>
  <c r="L6" i="2"/>
  <c r="I6" i="2"/>
  <c r="J6" i="2" s="1"/>
  <c r="H6" i="2"/>
  <c r="N5" i="2"/>
  <c r="M5" i="2"/>
  <c r="L5" i="2"/>
  <c r="I5" i="2"/>
  <c r="H5" i="2"/>
  <c r="K5" i="2" s="1"/>
  <c r="N4" i="2"/>
  <c r="M4" i="2"/>
  <c r="L4" i="2"/>
  <c r="I4" i="2"/>
  <c r="J4" i="2" s="1"/>
  <c r="H4" i="2"/>
  <c r="K4" i="2" s="1"/>
  <c r="N3" i="2"/>
  <c r="M3" i="2"/>
  <c r="L3" i="2"/>
  <c r="I3" i="2"/>
  <c r="H3" i="2"/>
  <c r="K3" i="2" s="1"/>
  <c r="N2" i="2"/>
  <c r="M2" i="2"/>
  <c r="L2" i="2"/>
  <c r="I2" i="2"/>
  <c r="H2" i="2"/>
  <c r="K2" i="2" s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2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M3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2" i="1"/>
  <c r="K4" i="1"/>
  <c r="K7" i="1"/>
  <c r="K8" i="1"/>
  <c r="K12" i="1"/>
  <c r="K15" i="1"/>
  <c r="K16" i="1"/>
  <c r="K20" i="1"/>
  <c r="K23" i="1"/>
  <c r="K24" i="1"/>
  <c r="K28" i="1"/>
  <c r="K2" i="1"/>
  <c r="J3" i="1"/>
  <c r="J7" i="1"/>
  <c r="J10" i="1"/>
  <c r="J11" i="1"/>
  <c r="J15" i="1"/>
  <c r="J18" i="1"/>
  <c r="J19" i="1"/>
  <c r="J23" i="1"/>
  <c r="J26" i="1"/>
  <c r="J27" i="1"/>
  <c r="J2" i="1"/>
  <c r="I3" i="1"/>
  <c r="I4" i="1"/>
  <c r="J4" i="1" s="1"/>
  <c r="I5" i="1"/>
  <c r="J5" i="1" s="1"/>
  <c r="I6" i="1"/>
  <c r="J6" i="1" s="1"/>
  <c r="I7" i="1"/>
  <c r="I8" i="1"/>
  <c r="J8" i="1" s="1"/>
  <c r="I9" i="1"/>
  <c r="I10" i="1"/>
  <c r="K10" i="1" s="1"/>
  <c r="I11" i="1"/>
  <c r="I12" i="1"/>
  <c r="J12" i="1" s="1"/>
  <c r="I13" i="1"/>
  <c r="J13" i="1" s="1"/>
  <c r="I14" i="1"/>
  <c r="J14" i="1" s="1"/>
  <c r="I15" i="1"/>
  <c r="I16" i="1"/>
  <c r="J16" i="1" s="1"/>
  <c r="I17" i="1"/>
  <c r="I18" i="1"/>
  <c r="K18" i="1" s="1"/>
  <c r="I19" i="1"/>
  <c r="I20" i="1"/>
  <c r="J20" i="1" s="1"/>
  <c r="I21" i="1"/>
  <c r="J21" i="1" s="1"/>
  <c r="I22" i="1"/>
  <c r="J22" i="1" s="1"/>
  <c r="I23" i="1"/>
  <c r="I24" i="1"/>
  <c r="J24" i="1" s="1"/>
  <c r="I25" i="1"/>
  <c r="I26" i="1"/>
  <c r="K26" i="1" s="1"/>
  <c r="I27" i="1"/>
  <c r="I28" i="1"/>
  <c r="J28" i="1" s="1"/>
  <c r="I29" i="1"/>
  <c r="J29" i="1" s="1"/>
  <c r="I30" i="1"/>
  <c r="J30" i="1" s="1"/>
  <c r="I2" i="1"/>
  <c r="H3" i="1"/>
  <c r="K3" i="1" s="1"/>
  <c r="H4" i="1"/>
  <c r="H5" i="1"/>
  <c r="K5" i="1" s="1"/>
  <c r="H6" i="1"/>
  <c r="H7" i="1"/>
  <c r="H8" i="1"/>
  <c r="H9" i="1"/>
  <c r="J9" i="1" s="1"/>
  <c r="H10" i="1"/>
  <c r="H11" i="1"/>
  <c r="K11" i="1" s="1"/>
  <c r="H12" i="1"/>
  <c r="H13" i="1"/>
  <c r="K13" i="1" s="1"/>
  <c r="H14" i="1"/>
  <c r="H15" i="1"/>
  <c r="H16" i="1"/>
  <c r="H17" i="1"/>
  <c r="J17" i="1" s="1"/>
  <c r="H18" i="1"/>
  <c r="H19" i="1"/>
  <c r="K19" i="1" s="1"/>
  <c r="H20" i="1"/>
  <c r="H21" i="1"/>
  <c r="K21" i="1" s="1"/>
  <c r="H22" i="1"/>
  <c r="H23" i="1"/>
  <c r="H24" i="1"/>
  <c r="H25" i="1"/>
  <c r="J25" i="1" s="1"/>
  <c r="H26" i="1"/>
  <c r="H27" i="1"/>
  <c r="K27" i="1" s="1"/>
  <c r="H28" i="1"/>
  <c r="H29" i="1"/>
  <c r="K29" i="1" s="1"/>
  <c r="H30" i="1"/>
  <c r="H2" i="1"/>
  <c r="J7" i="4" l="1"/>
  <c r="J15" i="4"/>
  <c r="J23" i="4"/>
  <c r="J4" i="4"/>
  <c r="J12" i="4"/>
  <c r="J20" i="4"/>
  <c r="J28" i="4"/>
  <c r="K6" i="4"/>
  <c r="J9" i="4"/>
  <c r="K14" i="4"/>
  <c r="J17" i="4"/>
  <c r="K22" i="4"/>
  <c r="J25" i="4"/>
  <c r="K30" i="4"/>
  <c r="J3" i="4"/>
  <c r="J11" i="4"/>
  <c r="J19" i="4"/>
  <c r="J27" i="4"/>
  <c r="J8" i="4"/>
  <c r="J16" i="4"/>
  <c r="J24" i="4"/>
  <c r="K2" i="4"/>
  <c r="J5" i="4"/>
  <c r="K10" i="4"/>
  <c r="J13" i="4"/>
  <c r="K18" i="4"/>
  <c r="J21" i="4"/>
  <c r="K26" i="4"/>
  <c r="J29" i="4"/>
  <c r="J13" i="3"/>
  <c r="J21" i="3"/>
  <c r="J29" i="3"/>
  <c r="J2" i="3"/>
  <c r="K7" i="3"/>
  <c r="J10" i="3"/>
  <c r="K15" i="3"/>
  <c r="J18" i="3"/>
  <c r="K23" i="3"/>
  <c r="J26" i="3"/>
  <c r="J12" i="3"/>
  <c r="J20" i="3"/>
  <c r="J28" i="3"/>
  <c r="J4" i="3"/>
  <c r="K6" i="3"/>
  <c r="J9" i="3"/>
  <c r="K14" i="3"/>
  <c r="J17" i="3"/>
  <c r="K22" i="3"/>
  <c r="J25" i="3"/>
  <c r="K30" i="3"/>
  <c r="J5" i="3"/>
  <c r="J3" i="3"/>
  <c r="K8" i="3"/>
  <c r="J11" i="3"/>
  <c r="K16" i="3"/>
  <c r="J19" i="3"/>
  <c r="K24" i="3"/>
  <c r="J27" i="3"/>
  <c r="J3" i="2"/>
  <c r="J11" i="2"/>
  <c r="J19" i="2"/>
  <c r="J27" i="2"/>
  <c r="J16" i="2"/>
  <c r="J24" i="2"/>
  <c r="J21" i="2"/>
  <c r="J29" i="2"/>
  <c r="J2" i="2"/>
  <c r="K7" i="2"/>
  <c r="J10" i="2"/>
  <c r="K15" i="2"/>
  <c r="J18" i="2"/>
  <c r="K23" i="2"/>
  <c r="J26" i="2"/>
  <c r="J5" i="2"/>
  <c r="J13" i="2"/>
  <c r="K6" i="2"/>
  <c r="J9" i="2"/>
  <c r="K14" i="2"/>
  <c r="J17" i="2"/>
  <c r="K22" i="2"/>
  <c r="J25" i="2"/>
  <c r="K30" i="2"/>
  <c r="K25" i="1"/>
  <c r="K17" i="1"/>
  <c r="K9" i="1"/>
  <c r="K6" i="1"/>
  <c r="K30" i="1"/>
  <c r="K22" i="1"/>
  <c r="K14" i="1"/>
</calcChain>
</file>

<file path=xl/sharedStrings.xml><?xml version="1.0" encoding="utf-8"?>
<sst xmlns="http://schemas.openxmlformats.org/spreadsheetml/2006/main" count="79" uniqueCount="30">
  <si>
    <t>Vin</t>
  </si>
  <si>
    <t>Iin</t>
  </si>
  <si>
    <t>Vout</t>
  </si>
  <si>
    <t>Iout</t>
  </si>
  <si>
    <t>TQ1</t>
  </si>
  <si>
    <t>TQ2</t>
  </si>
  <si>
    <t>Tamb</t>
  </si>
  <si>
    <t>Va*</t>
  </si>
  <si>
    <t>Equipment Used</t>
  </si>
  <si>
    <t>Keithly 2700</t>
  </si>
  <si>
    <t>Keithly 197, 10A range</t>
  </si>
  <si>
    <t>Maynuo M9812</t>
  </si>
  <si>
    <t>Omega DP41 with Omega RTD probe</t>
  </si>
  <si>
    <t>all equipment uncalibrated, checked when possible using DMMCheck Plus Calibrated  6/22/2017</t>
  </si>
  <si>
    <t>Keithly 177, 20V and 200V range
Meter developed offset during use, measurements discarded</t>
  </si>
  <si>
    <t>Vin [V]</t>
  </si>
  <si>
    <t>Iin [A]</t>
  </si>
  <si>
    <t>Vout [V]</t>
  </si>
  <si>
    <t>Iout [A]</t>
  </si>
  <si>
    <t>TQ1 [C]</t>
  </si>
  <si>
    <t>TQ2 [C]</t>
  </si>
  <si>
    <t>Tamb [C]</t>
  </si>
  <si>
    <t>Pin [W]</t>
  </si>
  <si>
    <t>Pout [W]</t>
  </si>
  <si>
    <t>Efficiency [%]</t>
  </si>
  <si>
    <t>ΔTQ1 [C]</t>
  </si>
  <si>
    <t>ΔTamb [C]</t>
  </si>
  <si>
    <t>Power Loss [W]</t>
  </si>
  <si>
    <t>Voltage Drop [V]</t>
  </si>
  <si>
    <t>100K NTC 3950 thermistor and Arduino. Uncalibrated, used for change in temp only.
Code inspection after data colleciton shows was only measuring temp of Q1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</si>
</sst>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0" formatCode="0.000"/>
    <numFmt numFmtId="171" formatCode="0.0000"/>
    <numFmt numFmtId="172" formatCode="0.0"/>
    <numFmt numFmtId="173" formatCode="0.0%"/>
  </numFmts>
  <fonts count="7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trike/>
      <sz val="12"/>
      <color theme="1"/>
      <name val="Calibri"/>
      <family val="2"/>
      <scheme val="minor"/>
    </font>
    <font>
      <strike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3">
    <xf numFmtId="0" fontId="0" fillId="0" borderId="0" xfId="0"/>
    <xf numFmtId="0" fontId="4" fillId="0" borderId="1" xfId="0" applyFont="1" applyBorder="1" applyAlignment="1">
      <alignment horizontal="left"/>
    </xf>
    <xf numFmtId="0" fontId="4" fillId="0" borderId="2" xfId="0" applyFont="1" applyBorder="1" applyAlignment="1">
      <alignment horizontal="left"/>
    </xf>
    <xf numFmtId="0" fontId="3" fillId="0" borderId="3" xfId="0" applyFont="1" applyBorder="1" applyAlignment="1">
      <alignment vertical="top"/>
    </xf>
    <xf numFmtId="0" fontId="3" fillId="0" borderId="4" xfId="0" applyFont="1" applyBorder="1" applyAlignment="1">
      <alignment vertical="top"/>
    </xf>
    <xf numFmtId="0" fontId="3" fillId="0" borderId="5" xfId="0" applyFont="1" applyBorder="1" applyAlignment="1">
      <alignment vertical="top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6" xfId="0" applyBorder="1"/>
    <xf numFmtId="0" fontId="0" fillId="0" borderId="7" xfId="0" applyBorder="1"/>
    <xf numFmtId="0" fontId="0" fillId="0" borderId="7" xfId="0" applyBorder="1" applyAlignment="1">
      <alignment wrapText="1"/>
    </xf>
    <xf numFmtId="0" fontId="0" fillId="0" borderId="7" xfId="0" applyBorder="1" applyAlignment="1">
      <alignment horizontal="left" vertical="center"/>
    </xf>
    <xf numFmtId="0" fontId="0" fillId="0" borderId="8" xfId="0" applyBorder="1"/>
    <xf numFmtId="170" fontId="0" fillId="0" borderId="0" xfId="0" applyNumberFormat="1"/>
    <xf numFmtId="171" fontId="0" fillId="0" borderId="0" xfId="0" applyNumberFormat="1"/>
    <xf numFmtId="172" fontId="0" fillId="0" borderId="0" xfId="0" applyNumberFormat="1"/>
    <xf numFmtId="1" fontId="0" fillId="0" borderId="0" xfId="0" applyNumberFormat="1"/>
    <xf numFmtId="173" fontId="0" fillId="0" borderId="0" xfId="1" applyNumberFormat="1" applyFont="1"/>
    <xf numFmtId="0" fontId="2" fillId="0" borderId="0" xfId="0" applyFont="1"/>
    <xf numFmtId="0" fontId="5" fillId="0" borderId="3" xfId="0" applyFont="1" applyBorder="1" applyAlignment="1">
      <alignment vertical="top"/>
    </xf>
    <xf numFmtId="0" fontId="0" fillId="0" borderId="7" xfId="0" applyBorder="1" applyAlignment="1">
      <alignment horizontal="left" vertical="center" wrapText="1"/>
    </xf>
    <xf numFmtId="0" fontId="6" fillId="0" borderId="0" xfId="0" applyFont="1"/>
    <xf numFmtId="1" fontId="6" fillId="0" borderId="0" xfId="0" applyNumberFormat="1" applyFont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hartsheet" Target="chartsheets/sheet2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chartsheet" Target="chartsheets/sheet1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hartsheet" Target="chart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Protection Circuit</a:t>
            </a:r>
            <a:r>
              <a:rPr lang="en-US" baseline="0"/>
              <a:t> Efficiency at Load Current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10V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'Vin 10V'!$D$2:$D$30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0.79949999999999999</c:v>
                </c:pt>
                <c:pt idx="17">
                  <c:v>0.89970000000000006</c:v>
                </c:pt>
                <c:pt idx="18">
                  <c:v>0.99980000000000002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1.9001999999999999</c:v>
                </c:pt>
                <c:pt idx="28">
                  <c:v>1.9998</c:v>
                </c:pt>
              </c:numCache>
            </c:numRef>
          </c:xVal>
          <c:yVal>
            <c:numRef>
              <c:f>'Vin 10V'!$J$2:$J$30</c:f>
              <c:numCache>
                <c:formatCode>0.0%</c:formatCode>
                <c:ptCount val="29"/>
                <c:pt idx="0">
                  <c:v>0.96105807661563081</c:v>
                </c:pt>
                <c:pt idx="1">
                  <c:v>0.97478470425629971</c:v>
                </c:pt>
                <c:pt idx="2">
                  <c:v>0.98613919322058696</c:v>
                </c:pt>
                <c:pt idx="3">
                  <c:v>0.98920863309352547</c:v>
                </c:pt>
                <c:pt idx="4">
                  <c:v>0.98907037391955221</c:v>
                </c:pt>
                <c:pt idx="5">
                  <c:v>0.99219731652694398</c:v>
                </c:pt>
                <c:pt idx="6">
                  <c:v>0.99302660144611588</c:v>
                </c:pt>
                <c:pt idx="7">
                  <c:v>0.99352114318520257</c:v>
                </c:pt>
                <c:pt idx="8">
                  <c:v>0.9928913381436133</c:v>
                </c:pt>
                <c:pt idx="9">
                  <c:v>0.99323031614548996</c:v>
                </c:pt>
                <c:pt idx="10">
                  <c:v>0.99441736746391196</c:v>
                </c:pt>
                <c:pt idx="11">
                  <c:v>0.99275674857443597</c:v>
                </c:pt>
                <c:pt idx="12">
                  <c:v>0.99177103735822258</c:v>
                </c:pt>
                <c:pt idx="13">
                  <c:v>0.9905234067781945</c:v>
                </c:pt>
                <c:pt idx="14">
                  <c:v>0.98935736664867036</c:v>
                </c:pt>
                <c:pt idx="15">
                  <c:v>0.98799639453751453</c:v>
                </c:pt>
                <c:pt idx="16">
                  <c:v>0.98605844822481925</c:v>
                </c:pt>
                <c:pt idx="17">
                  <c:v>0.98466792286677618</c:v>
                </c:pt>
                <c:pt idx="18">
                  <c:v>0.98303920156539437</c:v>
                </c:pt>
                <c:pt idx="19">
                  <c:v>0.98159312636072726</c:v>
                </c:pt>
                <c:pt idx="20">
                  <c:v>0.97992264238593518</c:v>
                </c:pt>
                <c:pt idx="21">
                  <c:v>0.97818225168156625</c:v>
                </c:pt>
                <c:pt idx="22">
                  <c:v>0.97624878956640548</c:v>
                </c:pt>
                <c:pt idx="23">
                  <c:v>0.97445028089996399</c:v>
                </c:pt>
                <c:pt idx="24">
                  <c:v>0.97253901373746865</c:v>
                </c:pt>
                <c:pt idx="25">
                  <c:v>0.97036126814100698</c:v>
                </c:pt>
                <c:pt idx="26">
                  <c:v>0.96818129716932366</c:v>
                </c:pt>
                <c:pt idx="27">
                  <c:v>0.96570014471922316</c:v>
                </c:pt>
                <c:pt idx="28">
                  <c:v>0.96331347885463947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449-4804-A7AA-25CDBF7355FA}"/>
            </c:ext>
          </c:extLst>
        </c:ser>
        <c:ser>
          <c:idx val="1"/>
          <c:order val="1"/>
          <c:tx>
            <c:v>12V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'Vin 12V'!$D$2:$D$30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6.9900000000000004E-2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1.5995999999999999</c:v>
                </c:pt>
                <c:pt idx="25">
                  <c:v>1.6999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1.9999</c:v>
                </c:pt>
              </c:numCache>
            </c:numRef>
          </c:xVal>
          <c:yVal>
            <c:numRef>
              <c:f>'Vin 12V'!$J$2:$J$30</c:f>
              <c:numCache>
                <c:formatCode>0.0%</c:formatCode>
                <c:ptCount val="29"/>
                <c:pt idx="0">
                  <c:v>0.952301679786281</c:v>
                </c:pt>
                <c:pt idx="1">
                  <c:v>0.9751258999147957</c:v>
                </c:pt>
                <c:pt idx="2">
                  <c:v>0.98659951189842798</c:v>
                </c:pt>
                <c:pt idx="3">
                  <c:v>0.98724327790417366</c:v>
                </c:pt>
                <c:pt idx="4">
                  <c:v>0.98948278036128157</c:v>
                </c:pt>
                <c:pt idx="5">
                  <c:v>0.99108877926247774</c:v>
                </c:pt>
                <c:pt idx="6">
                  <c:v>0.99207127669234374</c:v>
                </c:pt>
                <c:pt idx="7">
                  <c:v>0.99410143693537933</c:v>
                </c:pt>
                <c:pt idx="8">
                  <c:v>0.99450282221386277</c:v>
                </c:pt>
                <c:pt idx="9">
                  <c:v>0.99485130425271562</c:v>
                </c:pt>
                <c:pt idx="10">
                  <c:v>0.99518267239234537</c:v>
                </c:pt>
                <c:pt idx="11">
                  <c:v>0.9937716676284889</c:v>
                </c:pt>
                <c:pt idx="12">
                  <c:v>0.99301956421119952</c:v>
                </c:pt>
                <c:pt idx="13">
                  <c:v>0.99210522361823883</c:v>
                </c:pt>
                <c:pt idx="14">
                  <c:v>0.99102480589038311</c:v>
                </c:pt>
                <c:pt idx="15">
                  <c:v>0.99017900394016456</c:v>
                </c:pt>
                <c:pt idx="16">
                  <c:v>0.98869595391509379</c:v>
                </c:pt>
                <c:pt idx="17">
                  <c:v>0.98744885007509076</c:v>
                </c:pt>
                <c:pt idx="18">
                  <c:v>0.98618520234299334</c:v>
                </c:pt>
                <c:pt idx="19">
                  <c:v>0.98499877077131837</c:v>
                </c:pt>
                <c:pt idx="20">
                  <c:v>0.98362241886810076</c:v>
                </c:pt>
                <c:pt idx="21">
                  <c:v>0.98208984260802568</c:v>
                </c:pt>
                <c:pt idx="22">
                  <c:v>0.98054844608119363</c:v>
                </c:pt>
                <c:pt idx="23">
                  <c:v>0.97906716495516133</c:v>
                </c:pt>
                <c:pt idx="24">
                  <c:v>0.97744904449442793</c:v>
                </c:pt>
                <c:pt idx="25">
                  <c:v>0.97578596842784371</c:v>
                </c:pt>
                <c:pt idx="26">
                  <c:v>0.97397616253372155</c:v>
                </c:pt>
                <c:pt idx="27">
                  <c:v>0.97226645511886767</c:v>
                </c:pt>
                <c:pt idx="28">
                  <c:v>0.97019767593607675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449-4804-A7AA-25CDBF7355FA}"/>
            </c:ext>
          </c:extLst>
        </c:ser>
        <c:ser>
          <c:idx val="2"/>
          <c:order val="2"/>
          <c:tx>
            <c:v>16V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'Vin 16V'!$D$2:$D$30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3.0200000000000001E-2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1.9990000000000001</c:v>
                </c:pt>
              </c:numCache>
            </c:numRef>
          </c:xVal>
          <c:yVal>
            <c:numRef>
              <c:f>'Vin 16V'!$J$2:$J$30</c:f>
              <c:numCache>
                <c:formatCode>0.0%</c:formatCode>
                <c:ptCount val="29"/>
                <c:pt idx="0">
                  <c:v>0.91795263083250622</c:v>
                </c:pt>
                <c:pt idx="1">
                  <c:v>0.9564322572902918</c:v>
                </c:pt>
                <c:pt idx="2">
                  <c:v>0.96758630345213814</c:v>
                </c:pt>
                <c:pt idx="3">
                  <c:v>0.97804878048780486</c:v>
                </c:pt>
                <c:pt idx="4">
                  <c:v>0.98173179210632999</c:v>
                </c:pt>
                <c:pt idx="5">
                  <c:v>0.98459373268547756</c:v>
                </c:pt>
                <c:pt idx="6">
                  <c:v>0.98656674052575666</c:v>
                </c:pt>
                <c:pt idx="7">
                  <c:v>0.98682256993250028</c:v>
                </c:pt>
                <c:pt idx="8">
                  <c:v>0.98809728898486349</c:v>
                </c:pt>
                <c:pt idx="9">
                  <c:v>0.98910065262868208</c:v>
                </c:pt>
                <c:pt idx="10">
                  <c:v>0.99267096329976479</c:v>
                </c:pt>
                <c:pt idx="11">
                  <c:v>0.99295292793795353</c:v>
                </c:pt>
                <c:pt idx="12">
                  <c:v>0.99321327781451729</c:v>
                </c:pt>
                <c:pt idx="13">
                  <c:v>0.99259077827216091</c:v>
                </c:pt>
                <c:pt idx="14">
                  <c:v>0.99221533183934185</c:v>
                </c:pt>
                <c:pt idx="15">
                  <c:v>0.99149373688114173</c:v>
                </c:pt>
                <c:pt idx="16">
                  <c:v>0.99046972273965839</c:v>
                </c:pt>
                <c:pt idx="17">
                  <c:v>0.98968713116418328</c:v>
                </c:pt>
                <c:pt idx="18">
                  <c:v>0.9889106479017874</c:v>
                </c:pt>
                <c:pt idx="19">
                  <c:v>0.98800397534539297</c:v>
                </c:pt>
                <c:pt idx="20">
                  <c:v>0.98716369404953974</c:v>
                </c:pt>
                <c:pt idx="21">
                  <c:v>0.98601000752921775</c:v>
                </c:pt>
                <c:pt idx="22">
                  <c:v>0.98507212113065945</c:v>
                </c:pt>
                <c:pt idx="23">
                  <c:v>0.98394013816106995</c:v>
                </c:pt>
                <c:pt idx="24">
                  <c:v>0.98292469709287056</c:v>
                </c:pt>
                <c:pt idx="25">
                  <c:v>0.98171019415668903</c:v>
                </c:pt>
                <c:pt idx="26">
                  <c:v>0.98043838591930355</c:v>
                </c:pt>
                <c:pt idx="27">
                  <c:v>0.97908535616722714</c:v>
                </c:pt>
                <c:pt idx="28">
                  <c:v>0.97723487934466491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449-4804-A7AA-25CDBF7355FA}"/>
            </c:ext>
          </c:extLst>
        </c:ser>
        <c:ser>
          <c:idx val="3"/>
          <c:order val="3"/>
          <c:tx>
            <c:v>24V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'Vin 24V'!$D$2:$D$30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3.0300000000000001E-2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7.0099999999999996E-2</c:v>
                </c:pt>
                <c:pt idx="7">
                  <c:v>7.9899999999999999E-2</c:v>
                </c:pt>
                <c:pt idx="8">
                  <c:v>9.0200000000000002E-2</c:v>
                </c:pt>
                <c:pt idx="9">
                  <c:v>0.1</c:v>
                </c:pt>
                <c:pt idx="10">
                  <c:v>0.20219999999999999</c:v>
                </c:pt>
                <c:pt idx="11">
                  <c:v>0.30020000000000002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0.70030000000000003</c:v>
                </c:pt>
                <c:pt idx="16">
                  <c:v>0.79969999999999997</c:v>
                </c:pt>
                <c:pt idx="17">
                  <c:v>0.89980000000000004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1.1998</c:v>
                </c:pt>
                <c:pt idx="21">
                  <c:v>1.2998000000000001</c:v>
                </c:pt>
                <c:pt idx="22">
                  <c:v>1.4</c:v>
                </c:pt>
                <c:pt idx="23">
                  <c:v>1.5001</c:v>
                </c:pt>
                <c:pt idx="24">
                  <c:v>1.5998000000000001</c:v>
                </c:pt>
                <c:pt idx="25">
                  <c:v>1.7000999999999999</c:v>
                </c:pt>
                <c:pt idx="26">
                  <c:v>1.8002</c:v>
                </c:pt>
                <c:pt idx="27">
                  <c:v>1.9004000000000001</c:v>
                </c:pt>
                <c:pt idx="28">
                  <c:v>2</c:v>
                </c:pt>
              </c:numCache>
            </c:numRef>
          </c:xVal>
          <c:yVal>
            <c:numRef>
              <c:f>'Vin 24V'!$J$2:$J$30</c:f>
              <c:numCache>
                <c:formatCode>0.0%</c:formatCode>
                <c:ptCount val="29"/>
                <c:pt idx="0">
                  <c:v>0.69640691691076007</c:v>
                </c:pt>
                <c:pt idx="1">
                  <c:v>0.82207471657163811</c:v>
                </c:pt>
                <c:pt idx="2">
                  <c:v>0.87543125482626882</c:v>
                </c:pt>
                <c:pt idx="3">
                  <c:v>0.90277763731050498</c:v>
                </c:pt>
                <c:pt idx="4">
                  <c:v>0.91854839160461121</c:v>
                </c:pt>
                <c:pt idx="5">
                  <c:v>0.93138484229783636</c:v>
                </c:pt>
                <c:pt idx="6">
                  <c:v>0.94165584736377861</c:v>
                </c:pt>
                <c:pt idx="7">
                  <c:v>0.94717492627494393</c:v>
                </c:pt>
                <c:pt idx="8">
                  <c:v>0.9528144166514374</c:v>
                </c:pt>
                <c:pt idx="9">
                  <c:v>0.95713753866902573</c:v>
                </c:pt>
                <c:pt idx="10">
                  <c:v>0.98695489582194029</c:v>
                </c:pt>
                <c:pt idx="11">
                  <c:v>0.98302439883052539</c:v>
                </c:pt>
                <c:pt idx="12">
                  <c:v>0.98563024326313664</c:v>
                </c:pt>
                <c:pt idx="13">
                  <c:v>0.98720508143649577</c:v>
                </c:pt>
                <c:pt idx="14">
                  <c:v>0.9880670104975311</c:v>
                </c:pt>
                <c:pt idx="15">
                  <c:v>0.98879863042937344</c:v>
                </c:pt>
                <c:pt idx="16">
                  <c:v>0.98854200746374643</c:v>
                </c:pt>
                <c:pt idx="17">
                  <c:v>0.98853731225361818</c:v>
                </c:pt>
                <c:pt idx="18">
                  <c:v>0.98836800611417674</c:v>
                </c:pt>
                <c:pt idx="19">
                  <c:v>0.98819874853702661</c:v>
                </c:pt>
                <c:pt idx="20">
                  <c:v>0.98786321566809365</c:v>
                </c:pt>
                <c:pt idx="21">
                  <c:v>0.98736132342749983</c:v>
                </c:pt>
                <c:pt idx="22">
                  <c:v>0.98704162160091591</c:v>
                </c:pt>
                <c:pt idx="23">
                  <c:v>0.98643174125955868</c:v>
                </c:pt>
                <c:pt idx="24">
                  <c:v>0.98588548660070652</c:v>
                </c:pt>
                <c:pt idx="25">
                  <c:v>0.98525417703581752</c:v>
                </c:pt>
                <c:pt idx="26">
                  <c:v>0.98448061646417084</c:v>
                </c:pt>
                <c:pt idx="27">
                  <c:v>0.98370262209541448</c:v>
                </c:pt>
                <c:pt idx="28">
                  <c:v>0.98285692332064911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449-4804-A7AA-25CDBF7355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6704616"/>
        <c:axId val="746712160"/>
      </c:scatterChart>
      <c:valAx>
        <c:axId val="746704616"/>
        <c:scaling>
          <c:logBase val="10"/>
          <c:orientation val="minMax"/>
          <c:max val="2.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Load Current [A]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6712160"/>
        <c:crosses val="autoZero"/>
        <c:crossBetween val="midCat"/>
      </c:valAx>
      <c:valAx>
        <c:axId val="746712160"/>
        <c:scaling>
          <c:orientation val="minMax"/>
          <c:max val="1"/>
          <c:min val="0.60000000000000009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Efficiency [%]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6704616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Protection Circuit Voltage Drop </a:t>
            </a:r>
            <a:r>
              <a:rPr lang="en-US" sz="1400" b="0" i="0" u="none" strike="noStrike" baseline="0">
                <a:effectLst/>
              </a:rPr>
              <a:t>at Load Current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10V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'Vin 10V'!$D$2:$D$30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0.79949999999999999</c:v>
                </c:pt>
                <c:pt idx="17">
                  <c:v>0.89970000000000006</c:v>
                </c:pt>
                <c:pt idx="18">
                  <c:v>0.99980000000000002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1.9001999999999999</c:v>
                </c:pt>
                <c:pt idx="28">
                  <c:v>1.9998</c:v>
                </c:pt>
              </c:numCache>
            </c:numRef>
          </c:xVal>
          <c:yVal>
            <c:numRef>
              <c:f>'Vin 10V'!$L$2:$L$30</c:f>
              <c:numCache>
                <c:formatCode>0.000</c:formatCode>
                <c:ptCount val="29"/>
                <c:pt idx="0">
                  <c:v>4.9999999999990052E-3</c:v>
                </c:pt>
                <c:pt idx="1">
                  <c:v>5.999999999998451E-3</c:v>
                </c:pt>
                <c:pt idx="2">
                  <c:v>7.9999999999991189E-3</c:v>
                </c:pt>
                <c:pt idx="3">
                  <c:v>8.9999999999985647E-3</c:v>
                </c:pt>
                <c:pt idx="4">
                  <c:v>9.9999999999997868E-3</c:v>
                </c:pt>
                <c:pt idx="5">
                  <c:v>1.1999999999998678E-2</c:v>
                </c:pt>
                <c:pt idx="6">
                  <c:v>1.2999999999999901E-2</c:v>
                </c:pt>
                <c:pt idx="7">
                  <c:v>1.4999999999998792E-2</c:v>
                </c:pt>
                <c:pt idx="8">
                  <c:v>1.5999999999998238E-2</c:v>
                </c:pt>
                <c:pt idx="9">
                  <c:v>1.7999999999998906E-2</c:v>
                </c:pt>
                <c:pt idx="10">
                  <c:v>3.0999999999998806E-2</c:v>
                </c:pt>
                <c:pt idx="11">
                  <c:v>4.5999999999999375E-2</c:v>
                </c:pt>
                <c:pt idx="12">
                  <c:v>6.0000000000000497E-2</c:v>
                </c:pt>
                <c:pt idx="13">
                  <c:v>7.4999999999999289E-2</c:v>
                </c:pt>
                <c:pt idx="14">
                  <c:v>8.9999999999999858E-2</c:v>
                </c:pt>
                <c:pt idx="15">
                  <c:v>0.10599999999999987</c:v>
                </c:pt>
                <c:pt idx="16">
                  <c:v>0.12100000000000044</c:v>
                </c:pt>
                <c:pt idx="17">
                  <c:v>0.13700000000000045</c:v>
                </c:pt>
                <c:pt idx="18">
                  <c:v>0.15300000000000047</c:v>
                </c:pt>
                <c:pt idx="19">
                  <c:v>0.16900000000000048</c:v>
                </c:pt>
                <c:pt idx="20">
                  <c:v>0.18699999999999939</c:v>
                </c:pt>
                <c:pt idx="21">
                  <c:v>0.20400000000000063</c:v>
                </c:pt>
                <c:pt idx="22">
                  <c:v>0.22300000000000075</c:v>
                </c:pt>
                <c:pt idx="23">
                  <c:v>0.24200000000000088</c:v>
                </c:pt>
                <c:pt idx="24">
                  <c:v>0.26200000000000045</c:v>
                </c:pt>
                <c:pt idx="25">
                  <c:v>0.2840000000000007</c:v>
                </c:pt>
                <c:pt idx="26">
                  <c:v>0.30600000000000094</c:v>
                </c:pt>
                <c:pt idx="27">
                  <c:v>0.33099999999999952</c:v>
                </c:pt>
                <c:pt idx="28">
                  <c:v>0.35500000000000043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C76-4355-B764-EB0C13031462}"/>
            </c:ext>
          </c:extLst>
        </c:ser>
        <c:ser>
          <c:idx val="1"/>
          <c:order val="1"/>
          <c:tx>
            <c:v>12V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'Vin 12V'!$D$2:$D$30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6.9900000000000004E-2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1.5995999999999999</c:v>
                </c:pt>
                <c:pt idx="25">
                  <c:v>1.6999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1.9999</c:v>
                </c:pt>
              </c:numCache>
            </c:numRef>
          </c:xVal>
          <c:yVal>
            <c:numRef>
              <c:f>'Vin 12V'!$L$2:$L$30</c:f>
              <c:numCache>
                <c:formatCode>0.000</c:formatCode>
                <c:ptCount val="29"/>
                <c:pt idx="0">
                  <c:v>9.9999999999944578E-4</c:v>
                </c:pt>
                <c:pt idx="1">
                  <c:v>3.0000000000001137E-3</c:v>
                </c:pt>
                <c:pt idx="2">
                  <c:v>3.9999999999995595E-3</c:v>
                </c:pt>
                <c:pt idx="3">
                  <c:v>4.9999999999990052E-3</c:v>
                </c:pt>
                <c:pt idx="4">
                  <c:v>6.9999999999996732E-3</c:v>
                </c:pt>
                <c:pt idx="5">
                  <c:v>7.9999999999991189E-3</c:v>
                </c:pt>
                <c:pt idx="6">
                  <c:v>9.9999999999997868E-3</c:v>
                </c:pt>
                <c:pt idx="7">
                  <c:v>1.0999999999999233E-2</c:v>
                </c:pt>
                <c:pt idx="8">
                  <c:v>1.2999999999999901E-2</c:v>
                </c:pt>
                <c:pt idx="9">
                  <c:v>1.3999999999999346E-2</c:v>
                </c:pt>
                <c:pt idx="10">
                  <c:v>2.7999999999998693E-2</c:v>
                </c:pt>
                <c:pt idx="11">
                  <c:v>4.2999999999999261E-2</c:v>
                </c:pt>
                <c:pt idx="12">
                  <c:v>5.6999999999998607E-2</c:v>
                </c:pt>
                <c:pt idx="13">
                  <c:v>7.099999999999973E-2</c:v>
                </c:pt>
                <c:pt idx="14">
                  <c:v>8.5999999999998522E-2</c:v>
                </c:pt>
                <c:pt idx="15">
                  <c:v>0.10099999999999909</c:v>
                </c:pt>
                <c:pt idx="16">
                  <c:v>0.11500000000000021</c:v>
                </c:pt>
                <c:pt idx="17">
                  <c:v>0.13100000000000023</c:v>
                </c:pt>
                <c:pt idx="18">
                  <c:v>0.14700000000000024</c:v>
                </c:pt>
                <c:pt idx="19">
                  <c:v>0.16300000000000026</c:v>
                </c:pt>
                <c:pt idx="20">
                  <c:v>0.17999999999999972</c:v>
                </c:pt>
                <c:pt idx="21">
                  <c:v>0.19699999999999918</c:v>
                </c:pt>
                <c:pt idx="22">
                  <c:v>0.2159999999999993</c:v>
                </c:pt>
                <c:pt idx="23">
                  <c:v>0.23499999999999943</c:v>
                </c:pt>
                <c:pt idx="24">
                  <c:v>0.25400000000000134</c:v>
                </c:pt>
                <c:pt idx="25">
                  <c:v>0.27500000000000036</c:v>
                </c:pt>
                <c:pt idx="26">
                  <c:v>0.2970000000000006</c:v>
                </c:pt>
                <c:pt idx="27">
                  <c:v>0.31900000000000084</c:v>
                </c:pt>
                <c:pt idx="28">
                  <c:v>0.34400000000000119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C76-4355-B764-EB0C13031462}"/>
            </c:ext>
          </c:extLst>
        </c:ser>
        <c:ser>
          <c:idx val="2"/>
          <c:order val="2"/>
          <c:tx>
            <c:v>16V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'Vin 16V'!$D$2:$D$30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3.0200000000000001E-2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1.9990000000000001</c:v>
                </c:pt>
              </c:numCache>
            </c:numRef>
          </c:xVal>
          <c:yVal>
            <c:numRef>
              <c:f>'Vin 16V'!$L$2:$L$30</c:f>
              <c:numCache>
                <c:formatCode>0.000</c:formatCode>
                <c:ptCount val="29"/>
                <c:pt idx="0">
                  <c:v>3.9999999999977831E-3</c:v>
                </c:pt>
                <c:pt idx="1">
                  <c:v>4.9999999999990052E-3</c:v>
                </c:pt>
                <c:pt idx="2">
                  <c:v>6.0000000000002274E-3</c:v>
                </c:pt>
                <c:pt idx="3">
                  <c:v>0</c:v>
                </c:pt>
                <c:pt idx="4">
                  <c:v>9.0000000000003411E-3</c:v>
                </c:pt>
                <c:pt idx="5">
                  <c:v>1.0999999999999233E-2</c:v>
                </c:pt>
                <c:pt idx="6">
                  <c:v>1.1999999999996902E-2</c:v>
                </c:pt>
                <c:pt idx="7">
                  <c:v>1.2999999999998124E-2</c:v>
                </c:pt>
                <c:pt idx="8">
                  <c:v>1.4999999999997016E-2</c:v>
                </c:pt>
                <c:pt idx="9">
                  <c:v>1.5999999999998238E-2</c:v>
                </c:pt>
                <c:pt idx="10">
                  <c:v>2.9999999999999361E-2</c:v>
                </c:pt>
                <c:pt idx="11">
                  <c:v>4.3999999999998707E-2</c:v>
                </c:pt>
                <c:pt idx="12">
                  <c:v>5.7000000000000384E-2</c:v>
                </c:pt>
                <c:pt idx="13">
                  <c:v>7.1000000000001506E-2</c:v>
                </c:pt>
                <c:pt idx="14">
                  <c:v>8.5000000000000853E-2</c:v>
                </c:pt>
                <c:pt idx="15">
                  <c:v>0.10000000000000142</c:v>
                </c:pt>
                <c:pt idx="16">
                  <c:v>0.11500000000000021</c:v>
                </c:pt>
                <c:pt idx="17">
                  <c:v>0.13000000000000078</c:v>
                </c:pt>
                <c:pt idx="18">
                  <c:v>0.1460000000000008</c:v>
                </c:pt>
                <c:pt idx="19">
                  <c:v>0.16200000000000081</c:v>
                </c:pt>
                <c:pt idx="20">
                  <c:v>0.17800000000000082</c:v>
                </c:pt>
                <c:pt idx="21">
                  <c:v>0.19500000000000028</c:v>
                </c:pt>
                <c:pt idx="22">
                  <c:v>0.2110000000000003</c:v>
                </c:pt>
                <c:pt idx="23">
                  <c:v>0.23000000000000043</c:v>
                </c:pt>
                <c:pt idx="24">
                  <c:v>0.24799999999999933</c:v>
                </c:pt>
                <c:pt idx="25">
                  <c:v>0.26900000000000013</c:v>
                </c:pt>
                <c:pt idx="26">
                  <c:v>0.2889999999999997</c:v>
                </c:pt>
                <c:pt idx="27">
                  <c:v>0.31199999999999939</c:v>
                </c:pt>
                <c:pt idx="28">
                  <c:v>0.33499999999999908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C76-4355-B764-EB0C13031462}"/>
            </c:ext>
          </c:extLst>
        </c:ser>
        <c:ser>
          <c:idx val="3"/>
          <c:order val="3"/>
          <c:tx>
            <c:v>24V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'Vin 24V'!$D$2:$D$30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3.0300000000000001E-2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7.0099999999999996E-2</c:v>
                </c:pt>
                <c:pt idx="7">
                  <c:v>7.9899999999999999E-2</c:v>
                </c:pt>
                <c:pt idx="8">
                  <c:v>9.0200000000000002E-2</c:v>
                </c:pt>
                <c:pt idx="9">
                  <c:v>0.1</c:v>
                </c:pt>
                <c:pt idx="10">
                  <c:v>0.20219999999999999</c:v>
                </c:pt>
                <c:pt idx="11">
                  <c:v>0.30020000000000002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0.70030000000000003</c:v>
                </c:pt>
                <c:pt idx="16">
                  <c:v>0.79969999999999997</c:v>
                </c:pt>
                <c:pt idx="17">
                  <c:v>0.89980000000000004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1.1998</c:v>
                </c:pt>
                <c:pt idx="21">
                  <c:v>1.2998000000000001</c:v>
                </c:pt>
                <c:pt idx="22">
                  <c:v>1.4</c:v>
                </c:pt>
                <c:pt idx="23">
                  <c:v>1.5001</c:v>
                </c:pt>
                <c:pt idx="24">
                  <c:v>1.5998000000000001</c:v>
                </c:pt>
                <c:pt idx="25">
                  <c:v>1.7000999999999999</c:v>
                </c:pt>
                <c:pt idx="26">
                  <c:v>1.8002</c:v>
                </c:pt>
                <c:pt idx="27">
                  <c:v>1.9004000000000001</c:v>
                </c:pt>
                <c:pt idx="28">
                  <c:v>2</c:v>
                </c:pt>
              </c:numCache>
            </c:numRef>
          </c:xVal>
          <c:yVal>
            <c:numRef>
              <c:f>'Vin 24V'!$L$2:$L$30</c:f>
              <c:numCache>
                <c:formatCode>0.000</c:formatCode>
                <c:ptCount val="29"/>
                <c:pt idx="0">
                  <c:v>4.9999999999990052E-3</c:v>
                </c:pt>
                <c:pt idx="1">
                  <c:v>6.9999999999978968E-3</c:v>
                </c:pt>
                <c:pt idx="2">
                  <c:v>7.9999999999991189E-3</c:v>
                </c:pt>
                <c:pt idx="3">
                  <c:v>9.9999999999980105E-3</c:v>
                </c:pt>
                <c:pt idx="4">
                  <c:v>1.0999999999999233E-2</c:v>
                </c:pt>
                <c:pt idx="5">
                  <c:v>1.2999999999998124E-2</c:v>
                </c:pt>
                <c:pt idx="6">
                  <c:v>1.3999999999999346E-2</c:v>
                </c:pt>
                <c:pt idx="7">
                  <c:v>1.5999999999998238E-2</c:v>
                </c:pt>
                <c:pt idx="8">
                  <c:v>1.699999999999946E-2</c:v>
                </c:pt>
                <c:pt idx="9">
                  <c:v>1.7999999999997129E-2</c:v>
                </c:pt>
                <c:pt idx="10">
                  <c:v>3.2000000000000028E-2</c:v>
                </c:pt>
                <c:pt idx="11">
                  <c:v>4.5999999999999375E-2</c:v>
                </c:pt>
                <c:pt idx="12">
                  <c:v>6.0999999999999943E-2</c:v>
                </c:pt>
                <c:pt idx="13">
                  <c:v>7.4999999999999289E-2</c:v>
                </c:pt>
                <c:pt idx="14">
                  <c:v>8.8999999999998636E-2</c:v>
                </c:pt>
                <c:pt idx="15">
                  <c:v>0.10300000000000153</c:v>
                </c:pt>
                <c:pt idx="16">
                  <c:v>0.1180000000000021</c:v>
                </c:pt>
                <c:pt idx="17">
                  <c:v>0.13299999999999912</c:v>
                </c:pt>
                <c:pt idx="18">
                  <c:v>0.14900000000000091</c:v>
                </c:pt>
                <c:pt idx="19">
                  <c:v>0.16499999999999915</c:v>
                </c:pt>
                <c:pt idx="20">
                  <c:v>0.18100000000000094</c:v>
                </c:pt>
                <c:pt idx="21">
                  <c:v>0.1980000000000004</c:v>
                </c:pt>
                <c:pt idx="22">
                  <c:v>0.21499999999999986</c:v>
                </c:pt>
                <c:pt idx="23">
                  <c:v>0.23300000000000054</c:v>
                </c:pt>
                <c:pt idx="24">
                  <c:v>0.25199999999999889</c:v>
                </c:pt>
                <c:pt idx="25">
                  <c:v>0.2710000000000008</c:v>
                </c:pt>
                <c:pt idx="26">
                  <c:v>0.29299999999999926</c:v>
                </c:pt>
                <c:pt idx="27">
                  <c:v>0.31599999999999895</c:v>
                </c:pt>
                <c:pt idx="28">
                  <c:v>0.33899999999999864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C76-4355-B764-EB0C130314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8874936"/>
        <c:axId val="558875592"/>
      </c:scatterChart>
      <c:valAx>
        <c:axId val="5588749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Load Current [A]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8875592"/>
        <c:crosses val="autoZero"/>
        <c:crossBetween val="midCat"/>
      </c:valAx>
      <c:valAx>
        <c:axId val="558875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Voltage</a:t>
                </a:r>
                <a:r>
                  <a:rPr lang="en-US" baseline="0"/>
                  <a:t> Drop (Vin - Vout) [V]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887493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Q1</a:t>
            </a:r>
            <a:r>
              <a:rPr lang="en-US" baseline="0"/>
              <a:t> Temperature Rise at Load Current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10V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'Vin 10V'!$D$2:$D$30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0.79949999999999999</c:v>
                </c:pt>
                <c:pt idx="17">
                  <c:v>0.89970000000000006</c:v>
                </c:pt>
                <c:pt idx="18">
                  <c:v>0.99980000000000002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1.9001999999999999</c:v>
                </c:pt>
                <c:pt idx="28">
                  <c:v>1.9998</c:v>
                </c:pt>
              </c:numCache>
            </c:numRef>
          </c:xVal>
          <c:yVal>
            <c:numRef>
              <c:f>'Vin 10V'!$M$2:$M$30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3</c:v>
                </c:pt>
                <c:pt idx="17">
                  <c:v>4</c:v>
                </c:pt>
                <c:pt idx="18">
                  <c:v>5</c:v>
                </c:pt>
                <c:pt idx="19">
                  <c:v>6</c:v>
                </c:pt>
                <c:pt idx="20">
                  <c:v>8</c:v>
                </c:pt>
                <c:pt idx="21">
                  <c:v>9</c:v>
                </c:pt>
                <c:pt idx="22">
                  <c:v>11</c:v>
                </c:pt>
                <c:pt idx="23">
                  <c:v>13</c:v>
                </c:pt>
                <c:pt idx="24">
                  <c:v>14</c:v>
                </c:pt>
                <c:pt idx="25">
                  <c:v>16</c:v>
                </c:pt>
                <c:pt idx="26">
                  <c:v>19</c:v>
                </c:pt>
                <c:pt idx="27">
                  <c:v>22</c:v>
                </c:pt>
                <c:pt idx="28">
                  <c:v>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1E0-4683-BB8A-CD4C5EFE8F43}"/>
            </c:ext>
          </c:extLst>
        </c:ser>
        <c:ser>
          <c:idx val="1"/>
          <c:order val="1"/>
          <c:tx>
            <c:v>12V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'Vin 12V'!$D$2:$D$30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6.9900000000000004E-2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1.5995999999999999</c:v>
                </c:pt>
                <c:pt idx="25">
                  <c:v>1.6999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1.9999</c:v>
                </c:pt>
              </c:numCache>
            </c:numRef>
          </c:xVal>
          <c:yVal>
            <c:numRef>
              <c:f>'Vin 12V'!$M$2:$M$30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2</c:v>
                </c:pt>
                <c:pt idx="17">
                  <c:v>4</c:v>
                </c:pt>
                <c:pt idx="18">
                  <c:v>4</c:v>
                </c:pt>
                <c:pt idx="19">
                  <c:v>6</c:v>
                </c:pt>
                <c:pt idx="20">
                  <c:v>7</c:v>
                </c:pt>
                <c:pt idx="21">
                  <c:v>9</c:v>
                </c:pt>
                <c:pt idx="22">
                  <c:v>11</c:v>
                </c:pt>
                <c:pt idx="23">
                  <c:v>12</c:v>
                </c:pt>
                <c:pt idx="24">
                  <c:v>14</c:v>
                </c:pt>
                <c:pt idx="25">
                  <c:v>17</c:v>
                </c:pt>
                <c:pt idx="26">
                  <c:v>19</c:v>
                </c:pt>
                <c:pt idx="27">
                  <c:v>22</c:v>
                </c:pt>
                <c:pt idx="28">
                  <c:v>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1E0-4683-BB8A-CD4C5EFE8F43}"/>
            </c:ext>
          </c:extLst>
        </c:ser>
        <c:ser>
          <c:idx val="2"/>
          <c:order val="2"/>
          <c:tx>
            <c:v>16V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'Vin 16V'!$D$2:$D$30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3.0200000000000001E-2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1.9990000000000001</c:v>
                </c:pt>
              </c:numCache>
            </c:numRef>
          </c:xVal>
          <c:yVal>
            <c:numRef>
              <c:f>'Vin 16V'!$M$2:$M$30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3</c:v>
                </c:pt>
                <c:pt idx="17">
                  <c:v>4</c:v>
                </c:pt>
                <c:pt idx="18">
                  <c:v>5</c:v>
                </c:pt>
                <c:pt idx="19">
                  <c:v>6</c:v>
                </c:pt>
                <c:pt idx="20">
                  <c:v>7</c:v>
                </c:pt>
                <c:pt idx="21">
                  <c:v>8</c:v>
                </c:pt>
                <c:pt idx="22">
                  <c:v>10</c:v>
                </c:pt>
                <c:pt idx="23">
                  <c:v>12</c:v>
                </c:pt>
                <c:pt idx="24">
                  <c:v>13</c:v>
                </c:pt>
                <c:pt idx="25">
                  <c:v>16</c:v>
                </c:pt>
                <c:pt idx="26">
                  <c:v>18</c:v>
                </c:pt>
                <c:pt idx="27">
                  <c:v>21</c:v>
                </c:pt>
                <c:pt idx="28">
                  <c:v>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1E0-4683-BB8A-CD4C5EFE8F43}"/>
            </c:ext>
          </c:extLst>
        </c:ser>
        <c:ser>
          <c:idx val="3"/>
          <c:order val="3"/>
          <c:tx>
            <c:v>24V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'Vin 24V'!$D$2:$D$30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3.0300000000000001E-2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7.0099999999999996E-2</c:v>
                </c:pt>
                <c:pt idx="7">
                  <c:v>7.9899999999999999E-2</c:v>
                </c:pt>
                <c:pt idx="8">
                  <c:v>9.0200000000000002E-2</c:v>
                </c:pt>
                <c:pt idx="9">
                  <c:v>0.1</c:v>
                </c:pt>
                <c:pt idx="10">
                  <c:v>0.20219999999999999</c:v>
                </c:pt>
                <c:pt idx="11">
                  <c:v>0.30020000000000002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0.70030000000000003</c:v>
                </c:pt>
                <c:pt idx="16">
                  <c:v>0.79969999999999997</c:v>
                </c:pt>
                <c:pt idx="17">
                  <c:v>0.89980000000000004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1.1998</c:v>
                </c:pt>
                <c:pt idx="21">
                  <c:v>1.2998000000000001</c:v>
                </c:pt>
                <c:pt idx="22">
                  <c:v>1.4</c:v>
                </c:pt>
                <c:pt idx="23">
                  <c:v>1.5001</c:v>
                </c:pt>
                <c:pt idx="24">
                  <c:v>1.5998000000000001</c:v>
                </c:pt>
                <c:pt idx="25">
                  <c:v>1.7000999999999999</c:v>
                </c:pt>
                <c:pt idx="26">
                  <c:v>1.8002</c:v>
                </c:pt>
                <c:pt idx="27">
                  <c:v>1.9004000000000001</c:v>
                </c:pt>
                <c:pt idx="28">
                  <c:v>2</c:v>
                </c:pt>
              </c:numCache>
            </c:numRef>
          </c:xVal>
          <c:yVal>
            <c:numRef>
              <c:f>'Vin 24V'!$M$2:$M$30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1</c:v>
                </c:pt>
                <c:pt idx="14">
                  <c:v>2</c:v>
                </c:pt>
                <c:pt idx="15">
                  <c:v>2</c:v>
                </c:pt>
                <c:pt idx="16">
                  <c:v>3</c:v>
                </c:pt>
                <c:pt idx="17">
                  <c:v>4</c:v>
                </c:pt>
                <c:pt idx="18">
                  <c:v>5</c:v>
                </c:pt>
                <c:pt idx="19">
                  <c:v>6</c:v>
                </c:pt>
                <c:pt idx="20">
                  <c:v>7</c:v>
                </c:pt>
                <c:pt idx="21">
                  <c:v>9</c:v>
                </c:pt>
                <c:pt idx="22">
                  <c:v>10</c:v>
                </c:pt>
                <c:pt idx="23">
                  <c:v>12</c:v>
                </c:pt>
                <c:pt idx="24">
                  <c:v>14</c:v>
                </c:pt>
                <c:pt idx="25">
                  <c:v>16</c:v>
                </c:pt>
                <c:pt idx="26">
                  <c:v>19</c:v>
                </c:pt>
                <c:pt idx="27">
                  <c:v>21</c:v>
                </c:pt>
                <c:pt idx="28">
                  <c:v>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1E0-4683-BB8A-CD4C5EFE8F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2333896"/>
        <c:axId val="752334224"/>
      </c:scatterChart>
      <c:valAx>
        <c:axId val="7523338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Load Current</a:t>
                </a:r>
                <a:r>
                  <a:rPr lang="en-US" baseline="0"/>
                  <a:t> [A]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2334224"/>
        <c:crosses val="autoZero"/>
        <c:crossBetween val="midCat"/>
      </c:valAx>
      <c:valAx>
        <c:axId val="752334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Q1 Temperature Rise [C]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233389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DD2E5506-4345-4D2A-AC5F-7908DDA2C732}">
  <sheetPr/>
  <sheetViews>
    <sheetView zoomScale="117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5036C95A-B63C-4E36-AD43-91F70A26180F}">
  <sheetPr/>
  <sheetViews>
    <sheetView zoomScale="117" workbookViewId="0" zoomToFit="1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3A5279D5-D4B9-4485-A255-27E3CF31E8DB}">
  <sheetPr/>
  <sheetViews>
    <sheetView zoomScale="117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368300</xdr:colOff>
      <xdr:row>20</xdr:row>
      <xdr:rowOff>198311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C30ECC-25D0-43BE-93EA-44340C1C6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283700" cy="44940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14</xdr:col>
      <xdr:colOff>457200</xdr:colOff>
      <xdr:row>60</xdr:row>
      <xdr:rowOff>142875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B00E413-E1FC-416F-9C3C-29ECF0D75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00575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14</xdr:col>
      <xdr:colOff>457200</xdr:colOff>
      <xdr:row>98</xdr:row>
      <xdr:rowOff>142875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07DAC24-0751-47A2-ABE6-6612472D9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201525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14</xdr:col>
      <xdr:colOff>457200</xdr:colOff>
      <xdr:row>137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48E9220-16EC-4EE8-9EDD-0AA32E200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02500"/>
          <a:ext cx="10058400" cy="7543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8653910" cy="626859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1E78CE1-AB96-4350-9596-181AAFC38244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8653910" cy="626859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67FFB29-598E-47F2-8AE9-BFAC3337965C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8653910" cy="626859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F0C5044-829D-48D1-A721-A55CDBDC8156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06B8-DECA-4EDB-9223-79D2FD848767}">
  <dimension ref="Q1:R10"/>
  <sheetViews>
    <sheetView workbookViewId="0">
      <selection activeCell="R17" sqref="R17"/>
    </sheetView>
  </sheetViews>
  <sheetFormatPr defaultRowHeight="15.75" x14ac:dyDescent="0.25"/>
  <cols>
    <col min="18" max="18" width="78.5" customWidth="1"/>
  </cols>
  <sheetData>
    <row r="1" spans="17:18" ht="21.75" thickBot="1" x14ac:dyDescent="0.4">
      <c r="Q1" s="1" t="s">
        <v>8</v>
      </c>
      <c r="R1" s="2"/>
    </row>
    <row r="2" spans="17:18" ht="16.5" thickBot="1" x14ac:dyDescent="0.3">
      <c r="Q2" s="6" t="s">
        <v>13</v>
      </c>
      <c r="R2" s="7"/>
    </row>
    <row r="3" spans="17:18" x14ac:dyDescent="0.25">
      <c r="Q3" s="5" t="s">
        <v>0</v>
      </c>
      <c r="R3" s="8" t="s">
        <v>9</v>
      </c>
    </row>
    <row r="4" spans="17:18" x14ac:dyDescent="0.25">
      <c r="Q4" s="3" t="s">
        <v>1</v>
      </c>
      <c r="R4" s="9" t="s">
        <v>10</v>
      </c>
    </row>
    <row r="5" spans="17:18" ht="31.5" x14ac:dyDescent="0.25">
      <c r="Q5" s="3" t="s">
        <v>7</v>
      </c>
      <c r="R5" s="10" t="s">
        <v>14</v>
      </c>
    </row>
    <row r="6" spans="17:18" x14ac:dyDescent="0.25">
      <c r="Q6" s="3" t="s">
        <v>2</v>
      </c>
      <c r="R6" s="11" t="s">
        <v>11</v>
      </c>
    </row>
    <row r="7" spans="17:18" x14ac:dyDescent="0.25">
      <c r="Q7" s="3" t="s">
        <v>3</v>
      </c>
      <c r="R7" s="11"/>
    </row>
    <row r="8" spans="17:18" x14ac:dyDescent="0.25">
      <c r="Q8" s="3" t="s">
        <v>4</v>
      </c>
      <c r="R8" s="20" t="s">
        <v>29</v>
      </c>
    </row>
    <row r="9" spans="17:18" x14ac:dyDescent="0.25">
      <c r="Q9" s="19" t="s">
        <v>5</v>
      </c>
      <c r="R9" s="11"/>
    </row>
    <row r="10" spans="17:18" ht="16.5" thickBot="1" x14ac:dyDescent="0.3">
      <c r="Q10" s="4" t="s">
        <v>6</v>
      </c>
      <c r="R10" s="12" t="s">
        <v>12</v>
      </c>
    </row>
  </sheetData>
  <mergeCells count="4">
    <mergeCell ref="R6:R7"/>
    <mergeCell ref="R8:R9"/>
    <mergeCell ref="Q1:R1"/>
    <mergeCell ref="Q2:R2"/>
  </mergeCells>
  <pageMargins left="0.7" right="0.7" top="0.75" bottom="0.75" header="0.3" footer="0.3"/>
  <pageSetup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B92E55-A1A0-824A-A494-BDE0D38B5030}">
  <dimension ref="A1:N30"/>
  <sheetViews>
    <sheetView tabSelected="1" workbookViewId="0">
      <selection activeCell="N1" sqref="N1:N1048576"/>
    </sheetView>
  </sheetViews>
  <sheetFormatPr defaultColWidth="11" defaultRowHeight="15.75" x14ac:dyDescent="0.25"/>
  <cols>
    <col min="1" max="2" width="6.375" bestFit="1" customWidth="1"/>
    <col min="3" max="3" width="7.5" bestFit="1" customWidth="1"/>
    <col min="4" max="4" width="6.875" bestFit="1" customWidth="1"/>
    <col min="5" max="6" width="7.125" bestFit="1" customWidth="1"/>
    <col min="7" max="7" width="8.25" bestFit="1" customWidth="1"/>
    <col min="8" max="8" width="6.875" bestFit="1" customWidth="1"/>
    <col min="9" max="9" width="8" bestFit="1" customWidth="1"/>
    <col min="10" max="10" width="11.875" bestFit="1" customWidth="1"/>
    <col min="11" max="11" width="13.625" bestFit="1" customWidth="1"/>
    <col min="12" max="12" width="14.5" bestFit="1" customWidth="1"/>
    <col min="13" max="13" width="8.25" bestFit="1" customWidth="1"/>
    <col min="14" max="14" width="9.375" bestFit="1" customWidth="1"/>
  </cols>
  <sheetData>
    <row r="1" spans="1:14" x14ac:dyDescent="0.25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21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18" t="s">
        <v>25</v>
      </c>
      <c r="N1" s="18" t="s">
        <v>26</v>
      </c>
    </row>
    <row r="2" spans="1:14" x14ac:dyDescent="0.25">
      <c r="A2" s="13">
        <v>10.007999999999999</v>
      </c>
      <c r="B2" s="14">
        <v>1.04E-2</v>
      </c>
      <c r="C2" s="13">
        <v>10.003</v>
      </c>
      <c r="D2" s="14">
        <v>0.01</v>
      </c>
      <c r="E2" s="16">
        <v>22</v>
      </c>
      <c r="F2" s="22">
        <v>22</v>
      </c>
      <c r="G2" s="15">
        <v>23.1</v>
      </c>
      <c r="H2" s="13">
        <f>A2*B2</f>
        <v>0.10408319999999999</v>
      </c>
      <c r="I2" s="13">
        <f>C2*D2</f>
        <v>0.10003000000000001</v>
      </c>
      <c r="J2" s="17">
        <f>I2/H2</f>
        <v>0.96105807661563081</v>
      </c>
      <c r="K2" s="13">
        <f>H2-I2</f>
        <v>4.053199999999979E-3</v>
      </c>
      <c r="L2" s="13">
        <f>(A2-C2)</f>
        <v>4.9999999999990052E-3</v>
      </c>
      <c r="M2" s="16">
        <f>E2-$E$2</f>
        <v>0</v>
      </c>
      <c r="N2" s="15">
        <f>G2-$G$2</f>
        <v>0</v>
      </c>
    </row>
    <row r="3" spans="1:14" x14ac:dyDescent="0.25">
      <c r="A3" s="13">
        <v>10.007999999999999</v>
      </c>
      <c r="B3" s="14">
        <v>2.0299999999999999E-2</v>
      </c>
      <c r="C3" s="13">
        <v>10.002000000000001</v>
      </c>
      <c r="D3" s="14">
        <v>1.9800000000000002E-2</v>
      </c>
      <c r="E3" s="16">
        <v>22</v>
      </c>
      <c r="F3" s="22">
        <v>22</v>
      </c>
      <c r="G3" s="15">
        <v>23.1</v>
      </c>
      <c r="H3" s="13">
        <f t="shared" ref="H3:H30" si="0">A3*B3</f>
        <v>0.20316239999999997</v>
      </c>
      <c r="I3" s="13">
        <f t="shared" ref="I3:I30" si="1">C3*D3</f>
        <v>0.19803960000000004</v>
      </c>
      <c r="J3" s="17">
        <f t="shared" ref="J3:J30" si="2">I3/H3</f>
        <v>0.97478470425629971</v>
      </c>
      <c r="K3" s="13">
        <f t="shared" ref="K3:K30" si="3">H3-I3</f>
        <v>5.1227999999999274E-3</v>
      </c>
      <c r="L3" s="13">
        <f t="shared" ref="L3:L30" si="4">(A3-C3)</f>
        <v>5.999999999998451E-3</v>
      </c>
      <c r="M3" s="16">
        <f t="shared" ref="M3:M30" si="5">E3-$E$2</f>
        <v>0</v>
      </c>
      <c r="N3" s="15">
        <f t="shared" ref="N3:N30" si="6">G3-$G$2</f>
        <v>0</v>
      </c>
    </row>
    <row r="4" spans="1:14" x14ac:dyDescent="0.25">
      <c r="A4" s="13">
        <v>10.007999999999999</v>
      </c>
      <c r="B4" s="14">
        <v>3.0599999999999999E-2</v>
      </c>
      <c r="C4" s="13">
        <v>10</v>
      </c>
      <c r="D4" s="14">
        <v>3.0200000000000001E-2</v>
      </c>
      <c r="E4" s="16">
        <v>22</v>
      </c>
      <c r="F4" s="22">
        <v>22</v>
      </c>
      <c r="G4" s="15">
        <v>23.1</v>
      </c>
      <c r="H4" s="13">
        <f t="shared" si="0"/>
        <v>0.30624479999999998</v>
      </c>
      <c r="I4" s="13">
        <f t="shared" si="1"/>
        <v>0.30199999999999999</v>
      </c>
      <c r="J4" s="17">
        <f t="shared" si="2"/>
        <v>0.98613919322058696</v>
      </c>
      <c r="K4" s="13">
        <f t="shared" si="3"/>
        <v>4.244799999999993E-3</v>
      </c>
      <c r="L4" s="13">
        <f t="shared" si="4"/>
        <v>7.9999999999991189E-3</v>
      </c>
      <c r="M4" s="16">
        <f t="shared" si="5"/>
        <v>0</v>
      </c>
      <c r="N4" s="15">
        <f t="shared" si="6"/>
        <v>0</v>
      </c>
    </row>
    <row r="5" spans="1:14" x14ac:dyDescent="0.25">
      <c r="A5" s="13">
        <v>10.007999999999999</v>
      </c>
      <c r="B5" s="14">
        <v>4.0399999999999998E-2</v>
      </c>
      <c r="C5" s="13">
        <v>9.9990000000000006</v>
      </c>
      <c r="D5" s="14">
        <v>0.04</v>
      </c>
      <c r="E5" s="16">
        <v>22</v>
      </c>
      <c r="F5" s="22">
        <v>22</v>
      </c>
      <c r="G5" s="15">
        <v>23.1</v>
      </c>
      <c r="H5" s="13">
        <f t="shared" si="0"/>
        <v>0.40432319999999994</v>
      </c>
      <c r="I5" s="13">
        <f t="shared" si="1"/>
        <v>0.39996000000000004</v>
      </c>
      <c r="J5" s="17">
        <f t="shared" si="2"/>
        <v>0.98920863309352547</v>
      </c>
      <c r="K5" s="13">
        <f t="shared" si="3"/>
        <v>4.3631999999999005E-3</v>
      </c>
      <c r="L5" s="13">
        <f t="shared" si="4"/>
        <v>8.9999999999985647E-3</v>
      </c>
      <c r="M5" s="16">
        <f t="shared" si="5"/>
        <v>0</v>
      </c>
      <c r="N5" s="15">
        <f t="shared" si="6"/>
        <v>0</v>
      </c>
    </row>
    <row r="6" spans="1:14" x14ac:dyDescent="0.25">
      <c r="A6" s="13">
        <v>10.007999999999999</v>
      </c>
      <c r="B6" s="14">
        <v>5.0299999999999997E-2</v>
      </c>
      <c r="C6" s="13">
        <v>9.9979999999999993</v>
      </c>
      <c r="D6" s="14">
        <v>4.9799999999999997E-2</v>
      </c>
      <c r="E6" s="16">
        <v>22</v>
      </c>
      <c r="F6" s="22">
        <v>22</v>
      </c>
      <c r="G6" s="15">
        <v>23.1</v>
      </c>
      <c r="H6" s="13">
        <f t="shared" si="0"/>
        <v>0.50340239999999992</v>
      </c>
      <c r="I6" s="13">
        <f t="shared" si="1"/>
        <v>0.49790039999999991</v>
      </c>
      <c r="J6" s="17">
        <f t="shared" si="2"/>
        <v>0.98907037391955221</v>
      </c>
      <c r="K6" s="13">
        <f t="shared" si="3"/>
        <v>5.5020000000000069E-3</v>
      </c>
      <c r="L6" s="13">
        <f t="shared" si="4"/>
        <v>9.9999999999997868E-3</v>
      </c>
      <c r="M6" s="16">
        <f t="shared" si="5"/>
        <v>0</v>
      </c>
      <c r="N6" s="15">
        <f t="shared" si="6"/>
        <v>0</v>
      </c>
    </row>
    <row r="7" spans="1:14" x14ac:dyDescent="0.25">
      <c r="A7" s="13">
        <v>10.007999999999999</v>
      </c>
      <c r="B7" s="14">
        <v>6.0499999999999998E-2</v>
      </c>
      <c r="C7" s="13">
        <v>9.9960000000000004</v>
      </c>
      <c r="D7" s="14">
        <v>6.0100000000000001E-2</v>
      </c>
      <c r="E7" s="16">
        <v>22</v>
      </c>
      <c r="F7" s="22">
        <v>22</v>
      </c>
      <c r="G7" s="15">
        <v>23.1</v>
      </c>
      <c r="H7" s="13">
        <f t="shared" si="0"/>
        <v>0.60548399999999991</v>
      </c>
      <c r="I7" s="13">
        <f t="shared" si="1"/>
        <v>0.60075960000000006</v>
      </c>
      <c r="J7" s="17">
        <f t="shared" si="2"/>
        <v>0.99219731652694398</v>
      </c>
      <c r="K7" s="13">
        <f t="shared" si="3"/>
        <v>4.7243999999998509E-3</v>
      </c>
      <c r="L7" s="13">
        <f t="shared" si="4"/>
        <v>1.1999999999998678E-2</v>
      </c>
      <c r="M7" s="16">
        <f t="shared" si="5"/>
        <v>0</v>
      </c>
      <c r="N7" s="15">
        <f t="shared" si="6"/>
        <v>0</v>
      </c>
    </row>
    <row r="8" spans="1:14" x14ac:dyDescent="0.25">
      <c r="A8" s="13">
        <v>10.007999999999999</v>
      </c>
      <c r="B8" s="14">
        <v>7.0400000000000004E-2</v>
      </c>
      <c r="C8" s="13">
        <v>9.9949999999999992</v>
      </c>
      <c r="D8" s="14">
        <v>7.0000000000000007E-2</v>
      </c>
      <c r="E8" s="16">
        <v>22</v>
      </c>
      <c r="F8" s="22">
        <v>22</v>
      </c>
      <c r="G8" s="15">
        <v>23.1</v>
      </c>
      <c r="H8" s="13">
        <f t="shared" si="0"/>
        <v>0.70456319999999995</v>
      </c>
      <c r="I8" s="13">
        <f t="shared" si="1"/>
        <v>0.69964999999999999</v>
      </c>
      <c r="J8" s="17">
        <f t="shared" si="2"/>
        <v>0.99302660144611588</v>
      </c>
      <c r="K8" s="13">
        <f t="shared" si="3"/>
        <v>4.9131999999999509E-3</v>
      </c>
      <c r="L8" s="13">
        <f t="shared" si="4"/>
        <v>1.2999999999999901E-2</v>
      </c>
      <c r="M8" s="16">
        <f t="shared" si="5"/>
        <v>0</v>
      </c>
      <c r="N8" s="15">
        <f t="shared" si="6"/>
        <v>0</v>
      </c>
    </row>
    <row r="9" spans="1:14" x14ac:dyDescent="0.25">
      <c r="A9" s="13">
        <v>10.007999999999999</v>
      </c>
      <c r="B9" s="14">
        <v>8.0199999999999994E-2</v>
      </c>
      <c r="C9" s="13">
        <v>9.9930000000000003</v>
      </c>
      <c r="D9" s="14">
        <v>7.9799999999999996E-2</v>
      </c>
      <c r="E9" s="16">
        <v>22</v>
      </c>
      <c r="F9" s="22">
        <v>22</v>
      </c>
      <c r="G9" s="15">
        <v>23.1</v>
      </c>
      <c r="H9" s="13">
        <f t="shared" si="0"/>
        <v>0.80264159999999984</v>
      </c>
      <c r="I9" s="13">
        <f t="shared" si="1"/>
        <v>0.79744139999999997</v>
      </c>
      <c r="J9" s="17">
        <f t="shared" si="2"/>
        <v>0.99352114318520257</v>
      </c>
      <c r="K9" s="13">
        <f t="shared" si="3"/>
        <v>5.2001999999998771E-3</v>
      </c>
      <c r="L9" s="13">
        <f t="shared" si="4"/>
        <v>1.4999999999998792E-2</v>
      </c>
      <c r="M9" s="16">
        <f t="shared" si="5"/>
        <v>0</v>
      </c>
      <c r="N9" s="15">
        <f t="shared" si="6"/>
        <v>0</v>
      </c>
    </row>
    <row r="10" spans="1:14" x14ac:dyDescent="0.25">
      <c r="A10" s="13">
        <v>10.007999999999999</v>
      </c>
      <c r="B10" s="14">
        <v>9.06E-2</v>
      </c>
      <c r="C10" s="13">
        <v>9.9920000000000009</v>
      </c>
      <c r="D10" s="14">
        <v>9.01E-2</v>
      </c>
      <c r="E10" s="16">
        <v>22</v>
      </c>
      <c r="F10" s="22">
        <v>22</v>
      </c>
      <c r="G10" s="15">
        <v>23.1</v>
      </c>
      <c r="H10" s="13">
        <f t="shared" si="0"/>
        <v>0.90672479999999989</v>
      </c>
      <c r="I10" s="13">
        <f t="shared" si="1"/>
        <v>0.90027920000000006</v>
      </c>
      <c r="J10" s="17">
        <f t="shared" si="2"/>
        <v>0.9928913381436133</v>
      </c>
      <c r="K10" s="13">
        <f t="shared" si="3"/>
        <v>6.4455999999998292E-3</v>
      </c>
      <c r="L10" s="13">
        <f t="shared" si="4"/>
        <v>1.5999999999998238E-2</v>
      </c>
      <c r="M10" s="16">
        <f t="shared" si="5"/>
        <v>0</v>
      </c>
      <c r="N10" s="15">
        <f t="shared" si="6"/>
        <v>0</v>
      </c>
    </row>
    <row r="11" spans="1:14" x14ac:dyDescent="0.25">
      <c r="A11" s="13">
        <v>10.007999999999999</v>
      </c>
      <c r="B11" s="14">
        <v>0.1004</v>
      </c>
      <c r="C11" s="13">
        <v>9.99</v>
      </c>
      <c r="D11" s="14">
        <v>9.9900000000000003E-2</v>
      </c>
      <c r="E11" s="16">
        <v>22</v>
      </c>
      <c r="F11" s="22">
        <v>22</v>
      </c>
      <c r="G11" s="15">
        <v>23.1</v>
      </c>
      <c r="H11" s="13">
        <f t="shared" si="0"/>
        <v>1.0048032</v>
      </c>
      <c r="I11" s="13">
        <f t="shared" si="1"/>
        <v>0.99800100000000003</v>
      </c>
      <c r="J11" s="17">
        <f t="shared" si="2"/>
        <v>0.99323031614548996</v>
      </c>
      <c r="K11" s="13">
        <f t="shared" si="3"/>
        <v>6.8021999999999805E-3</v>
      </c>
      <c r="L11" s="13">
        <f t="shared" si="4"/>
        <v>1.7999999999998906E-2</v>
      </c>
      <c r="M11" s="16">
        <f t="shared" si="5"/>
        <v>0</v>
      </c>
      <c r="N11" s="15">
        <f t="shared" si="6"/>
        <v>0</v>
      </c>
    </row>
    <row r="12" spans="1:14" x14ac:dyDescent="0.25">
      <c r="A12" s="13">
        <v>10.007</v>
      </c>
      <c r="B12" s="14">
        <v>0.2006</v>
      </c>
      <c r="C12" s="13">
        <v>9.9760000000000009</v>
      </c>
      <c r="D12" s="14">
        <v>0.2001</v>
      </c>
      <c r="E12" s="16">
        <v>22</v>
      </c>
      <c r="F12" s="22">
        <v>22</v>
      </c>
      <c r="G12" s="15">
        <v>23.1</v>
      </c>
      <c r="H12" s="13">
        <f t="shared" si="0"/>
        <v>2.0074041999999999</v>
      </c>
      <c r="I12" s="13">
        <f t="shared" si="1"/>
        <v>1.9961976000000001</v>
      </c>
      <c r="J12" s="17">
        <f t="shared" si="2"/>
        <v>0.99441736746391196</v>
      </c>
      <c r="K12" s="13">
        <f t="shared" si="3"/>
        <v>1.1206599999999733E-2</v>
      </c>
      <c r="L12" s="13">
        <f t="shared" si="4"/>
        <v>3.0999999999998806E-2</v>
      </c>
      <c r="M12" s="16">
        <f t="shared" si="5"/>
        <v>0</v>
      </c>
      <c r="N12" s="15">
        <f t="shared" si="6"/>
        <v>0</v>
      </c>
    </row>
    <row r="13" spans="1:14" x14ac:dyDescent="0.25">
      <c r="A13" s="13">
        <v>10.007</v>
      </c>
      <c r="B13" s="14">
        <v>0.3009</v>
      </c>
      <c r="C13" s="13">
        <v>9.9610000000000003</v>
      </c>
      <c r="D13" s="14">
        <v>0.30009999999999998</v>
      </c>
      <c r="E13" s="16">
        <v>22</v>
      </c>
      <c r="F13" s="22">
        <v>22</v>
      </c>
      <c r="G13" s="15">
        <v>23.1</v>
      </c>
      <c r="H13" s="13">
        <f t="shared" si="0"/>
        <v>3.0111062999999998</v>
      </c>
      <c r="I13" s="13">
        <f t="shared" si="1"/>
        <v>2.9892960999999998</v>
      </c>
      <c r="J13" s="17">
        <f t="shared" si="2"/>
        <v>0.99275674857443597</v>
      </c>
      <c r="K13" s="13">
        <f t="shared" si="3"/>
        <v>2.1810200000000002E-2</v>
      </c>
      <c r="L13" s="13">
        <f t="shared" si="4"/>
        <v>4.5999999999999375E-2</v>
      </c>
      <c r="M13" s="16">
        <f t="shared" si="5"/>
        <v>0</v>
      </c>
      <c r="N13" s="15">
        <f t="shared" si="6"/>
        <v>0</v>
      </c>
    </row>
    <row r="14" spans="1:14" x14ac:dyDescent="0.25">
      <c r="A14" s="13">
        <v>10.007</v>
      </c>
      <c r="B14" s="14">
        <v>0.40060000000000001</v>
      </c>
      <c r="C14" s="13">
        <v>9.9469999999999992</v>
      </c>
      <c r="D14" s="14">
        <v>0.3997</v>
      </c>
      <c r="E14" s="16">
        <v>23</v>
      </c>
      <c r="F14" s="22">
        <v>23</v>
      </c>
      <c r="G14" s="15">
        <v>23.1</v>
      </c>
      <c r="H14" s="13">
        <f t="shared" si="0"/>
        <v>4.0088042000000002</v>
      </c>
      <c r="I14" s="13">
        <f t="shared" si="1"/>
        <v>3.9758158999999997</v>
      </c>
      <c r="J14" s="17">
        <f t="shared" si="2"/>
        <v>0.99177103735822258</v>
      </c>
      <c r="K14" s="13">
        <f t="shared" si="3"/>
        <v>3.2988300000000415E-2</v>
      </c>
      <c r="L14" s="13">
        <f t="shared" si="4"/>
        <v>6.0000000000000497E-2</v>
      </c>
      <c r="M14" s="16">
        <f t="shared" si="5"/>
        <v>1</v>
      </c>
      <c r="N14" s="15">
        <f t="shared" si="6"/>
        <v>0</v>
      </c>
    </row>
    <row r="15" spans="1:14" x14ac:dyDescent="0.25">
      <c r="A15" s="13">
        <v>10.007</v>
      </c>
      <c r="B15" s="14">
        <v>0.50080000000000002</v>
      </c>
      <c r="C15" s="13">
        <v>9.9320000000000004</v>
      </c>
      <c r="D15" s="14">
        <v>0.49980000000000002</v>
      </c>
      <c r="E15" s="16">
        <v>23</v>
      </c>
      <c r="F15" s="22">
        <v>23</v>
      </c>
      <c r="G15" s="15">
        <v>23.1</v>
      </c>
      <c r="H15" s="13">
        <f t="shared" si="0"/>
        <v>5.0115056000000004</v>
      </c>
      <c r="I15" s="13">
        <f t="shared" si="1"/>
        <v>4.9640136000000004</v>
      </c>
      <c r="J15" s="17">
        <f t="shared" si="2"/>
        <v>0.9905234067781945</v>
      </c>
      <c r="K15" s="13">
        <f t="shared" si="3"/>
        <v>4.749200000000009E-2</v>
      </c>
      <c r="L15" s="13">
        <f t="shared" si="4"/>
        <v>7.4999999999999289E-2</v>
      </c>
      <c r="M15" s="16">
        <f t="shared" si="5"/>
        <v>1</v>
      </c>
      <c r="N15" s="15">
        <f t="shared" si="6"/>
        <v>0</v>
      </c>
    </row>
    <row r="16" spans="1:14" x14ac:dyDescent="0.25">
      <c r="A16" s="13">
        <v>10.007</v>
      </c>
      <c r="B16" s="14">
        <v>0.60099999999999998</v>
      </c>
      <c r="C16" s="13">
        <v>9.9169999999999998</v>
      </c>
      <c r="D16" s="14">
        <v>0.6</v>
      </c>
      <c r="E16" s="16">
        <v>23</v>
      </c>
      <c r="F16" s="22">
        <v>23</v>
      </c>
      <c r="G16" s="15">
        <v>23.1</v>
      </c>
      <c r="H16" s="13">
        <f t="shared" si="0"/>
        <v>6.0142069999999999</v>
      </c>
      <c r="I16" s="13">
        <f t="shared" si="1"/>
        <v>5.9501999999999997</v>
      </c>
      <c r="J16" s="17">
        <f t="shared" si="2"/>
        <v>0.98935736664867036</v>
      </c>
      <c r="K16" s="13">
        <f t="shared" si="3"/>
        <v>6.4007000000000147E-2</v>
      </c>
      <c r="L16" s="13">
        <f t="shared" si="4"/>
        <v>8.9999999999999858E-2</v>
      </c>
      <c r="M16" s="16">
        <f t="shared" si="5"/>
        <v>1</v>
      </c>
      <c r="N16" s="15">
        <f t="shared" si="6"/>
        <v>0</v>
      </c>
    </row>
    <row r="17" spans="1:14" x14ac:dyDescent="0.25">
      <c r="A17" s="13">
        <v>10.007</v>
      </c>
      <c r="B17" s="14">
        <v>0.70120000000000005</v>
      </c>
      <c r="C17" s="13">
        <v>9.9009999999999998</v>
      </c>
      <c r="D17" s="14">
        <v>0.70020000000000004</v>
      </c>
      <c r="E17" s="16">
        <v>24</v>
      </c>
      <c r="F17" s="22">
        <v>24</v>
      </c>
      <c r="G17" s="15">
        <v>23.1</v>
      </c>
      <c r="H17" s="13">
        <f t="shared" si="0"/>
        <v>7.0169084000000002</v>
      </c>
      <c r="I17" s="13">
        <f t="shared" si="1"/>
        <v>6.9326802000000001</v>
      </c>
      <c r="J17" s="17">
        <f t="shared" si="2"/>
        <v>0.98799639453751453</v>
      </c>
      <c r="K17" s="13">
        <f t="shared" si="3"/>
        <v>8.4228200000000086E-2</v>
      </c>
      <c r="L17" s="13">
        <f t="shared" si="4"/>
        <v>0.10599999999999987</v>
      </c>
      <c r="M17" s="16">
        <f t="shared" si="5"/>
        <v>2</v>
      </c>
      <c r="N17" s="15">
        <f t="shared" si="6"/>
        <v>0</v>
      </c>
    </row>
    <row r="18" spans="1:14" x14ac:dyDescent="0.25">
      <c r="A18" s="13">
        <v>10.007</v>
      </c>
      <c r="B18" s="14">
        <v>0.80100000000000005</v>
      </c>
      <c r="C18" s="13">
        <v>9.8859999999999992</v>
      </c>
      <c r="D18" s="14">
        <v>0.79949999999999999</v>
      </c>
      <c r="E18" s="16">
        <v>25</v>
      </c>
      <c r="F18" s="22">
        <v>25</v>
      </c>
      <c r="G18" s="15">
        <v>23.1</v>
      </c>
      <c r="H18" s="13">
        <f t="shared" si="0"/>
        <v>8.015607000000001</v>
      </c>
      <c r="I18" s="13">
        <f t="shared" si="1"/>
        <v>7.9038569999999995</v>
      </c>
      <c r="J18" s="17">
        <f t="shared" si="2"/>
        <v>0.98605844822481925</v>
      </c>
      <c r="K18" s="13">
        <f t="shared" si="3"/>
        <v>0.11175000000000157</v>
      </c>
      <c r="L18" s="13">
        <f t="shared" si="4"/>
        <v>0.12100000000000044</v>
      </c>
      <c r="M18" s="16">
        <f t="shared" si="5"/>
        <v>3</v>
      </c>
      <c r="N18" s="15">
        <f t="shared" si="6"/>
        <v>0</v>
      </c>
    </row>
    <row r="19" spans="1:14" x14ac:dyDescent="0.25">
      <c r="A19" s="13">
        <v>10.007</v>
      </c>
      <c r="B19" s="14">
        <v>0.9012</v>
      </c>
      <c r="C19" s="13">
        <v>9.8699999999999992</v>
      </c>
      <c r="D19" s="14">
        <v>0.89970000000000006</v>
      </c>
      <c r="E19" s="16">
        <v>26</v>
      </c>
      <c r="F19" s="22">
        <v>26</v>
      </c>
      <c r="G19" s="15">
        <v>23.1</v>
      </c>
      <c r="H19" s="13">
        <f t="shared" si="0"/>
        <v>9.0183084000000004</v>
      </c>
      <c r="I19" s="13">
        <f t="shared" si="1"/>
        <v>8.880039</v>
      </c>
      <c r="J19" s="17">
        <f t="shared" si="2"/>
        <v>0.98466792286677618</v>
      </c>
      <c r="K19" s="13">
        <f t="shared" si="3"/>
        <v>0.13826940000000043</v>
      </c>
      <c r="L19" s="13">
        <f t="shared" si="4"/>
        <v>0.13700000000000045</v>
      </c>
      <c r="M19" s="16">
        <f t="shared" si="5"/>
        <v>4</v>
      </c>
      <c r="N19" s="15">
        <f t="shared" si="6"/>
        <v>0</v>
      </c>
    </row>
    <row r="20" spans="1:14" x14ac:dyDescent="0.25">
      <c r="A20" s="13">
        <v>10.007</v>
      </c>
      <c r="B20" s="14">
        <v>1.0015000000000001</v>
      </c>
      <c r="C20" s="13">
        <v>9.8539999999999992</v>
      </c>
      <c r="D20" s="14">
        <v>0.99980000000000002</v>
      </c>
      <c r="E20" s="16">
        <v>27</v>
      </c>
      <c r="F20" s="22">
        <v>27</v>
      </c>
      <c r="G20" s="15">
        <v>23.2</v>
      </c>
      <c r="H20" s="13">
        <f t="shared" si="0"/>
        <v>10.0220105</v>
      </c>
      <c r="I20" s="13">
        <f t="shared" si="1"/>
        <v>9.8520291999999987</v>
      </c>
      <c r="J20" s="17">
        <f t="shared" si="2"/>
        <v>0.98303920156539437</v>
      </c>
      <c r="K20" s="13">
        <f t="shared" si="3"/>
        <v>0.16998130000000167</v>
      </c>
      <c r="L20" s="13">
        <f t="shared" si="4"/>
        <v>0.15300000000000047</v>
      </c>
      <c r="M20" s="16">
        <f t="shared" si="5"/>
        <v>5</v>
      </c>
      <c r="N20" s="15">
        <f t="shared" si="6"/>
        <v>9.9999999999997868E-2</v>
      </c>
    </row>
    <row r="21" spans="1:14" x14ac:dyDescent="0.25">
      <c r="A21" s="13">
        <v>10.006</v>
      </c>
      <c r="B21" s="14">
        <v>1.1016999999999999</v>
      </c>
      <c r="C21" s="13">
        <v>9.8369999999999997</v>
      </c>
      <c r="D21" s="14">
        <v>1.1000000000000001</v>
      </c>
      <c r="E21" s="16">
        <v>28</v>
      </c>
      <c r="F21" s="22">
        <v>28</v>
      </c>
      <c r="G21" s="15">
        <v>23.2</v>
      </c>
      <c r="H21" s="13">
        <f t="shared" si="0"/>
        <v>11.023610199999998</v>
      </c>
      <c r="I21" s="13">
        <f t="shared" si="1"/>
        <v>10.8207</v>
      </c>
      <c r="J21" s="17">
        <f t="shared" si="2"/>
        <v>0.98159312636072726</v>
      </c>
      <c r="K21" s="13">
        <f t="shared" si="3"/>
        <v>0.20291019999999804</v>
      </c>
      <c r="L21" s="13">
        <f t="shared" si="4"/>
        <v>0.16900000000000048</v>
      </c>
      <c r="M21" s="16">
        <f t="shared" si="5"/>
        <v>6</v>
      </c>
      <c r="N21" s="15">
        <f t="shared" si="6"/>
        <v>9.9999999999997868E-2</v>
      </c>
    </row>
    <row r="22" spans="1:14" x14ac:dyDescent="0.25">
      <c r="A22" s="13">
        <v>10.006</v>
      </c>
      <c r="B22" s="14">
        <v>1.2014</v>
      </c>
      <c r="C22" s="13">
        <v>9.8190000000000008</v>
      </c>
      <c r="D22" s="14">
        <v>1.1997</v>
      </c>
      <c r="E22" s="16">
        <v>30</v>
      </c>
      <c r="F22" s="22">
        <v>30</v>
      </c>
      <c r="G22" s="15">
        <v>23.2</v>
      </c>
      <c r="H22" s="13">
        <f t="shared" si="0"/>
        <v>12.021208400000001</v>
      </c>
      <c r="I22" s="13">
        <f t="shared" si="1"/>
        <v>11.7798543</v>
      </c>
      <c r="J22" s="17">
        <f t="shared" si="2"/>
        <v>0.97992264238593518</v>
      </c>
      <c r="K22" s="13">
        <f t="shared" si="3"/>
        <v>0.24135410000000057</v>
      </c>
      <c r="L22" s="13">
        <f t="shared" si="4"/>
        <v>0.18699999999999939</v>
      </c>
      <c r="M22" s="16">
        <f t="shared" si="5"/>
        <v>8</v>
      </c>
      <c r="N22" s="15">
        <f t="shared" si="6"/>
        <v>9.9999999999997868E-2</v>
      </c>
    </row>
    <row r="23" spans="1:14" x14ac:dyDescent="0.25">
      <c r="A23" s="13">
        <v>10.006</v>
      </c>
      <c r="B23" s="14">
        <v>1.3016000000000001</v>
      </c>
      <c r="C23" s="13">
        <v>9.8019999999999996</v>
      </c>
      <c r="D23" s="14">
        <v>1.2997000000000001</v>
      </c>
      <c r="E23" s="16">
        <v>31</v>
      </c>
      <c r="F23" s="22">
        <v>31</v>
      </c>
      <c r="G23" s="15">
        <v>23.1</v>
      </c>
      <c r="H23" s="13">
        <f t="shared" si="0"/>
        <v>13.023809600000002</v>
      </c>
      <c r="I23" s="13">
        <f t="shared" si="1"/>
        <v>12.739659400000001</v>
      </c>
      <c r="J23" s="17">
        <f t="shared" si="2"/>
        <v>0.97818225168156625</v>
      </c>
      <c r="K23" s="13">
        <f t="shared" si="3"/>
        <v>0.28415020000000091</v>
      </c>
      <c r="L23" s="13">
        <f t="shared" si="4"/>
        <v>0.20400000000000063</v>
      </c>
      <c r="M23" s="16">
        <f t="shared" si="5"/>
        <v>9</v>
      </c>
      <c r="N23" s="15">
        <f t="shared" si="6"/>
        <v>0</v>
      </c>
    </row>
    <row r="24" spans="1:14" x14ac:dyDescent="0.25">
      <c r="A24" s="13">
        <v>10.006</v>
      </c>
      <c r="B24" s="14">
        <v>1.4018999999999999</v>
      </c>
      <c r="C24" s="13">
        <v>9.7829999999999995</v>
      </c>
      <c r="D24" s="14">
        <v>1.3997999999999999</v>
      </c>
      <c r="E24" s="16">
        <v>33</v>
      </c>
      <c r="F24" s="22">
        <v>33</v>
      </c>
      <c r="G24" s="15">
        <v>23.1</v>
      </c>
      <c r="H24" s="13">
        <f t="shared" si="0"/>
        <v>14.0274114</v>
      </c>
      <c r="I24" s="13">
        <f t="shared" si="1"/>
        <v>13.694243399999998</v>
      </c>
      <c r="J24" s="17">
        <f t="shared" si="2"/>
        <v>0.97624878956640548</v>
      </c>
      <c r="K24" s="13">
        <f t="shared" si="3"/>
        <v>0.33316800000000235</v>
      </c>
      <c r="L24" s="13">
        <f t="shared" si="4"/>
        <v>0.22300000000000075</v>
      </c>
      <c r="M24" s="16">
        <f t="shared" si="5"/>
        <v>11</v>
      </c>
      <c r="N24" s="15">
        <f t="shared" si="6"/>
        <v>0</v>
      </c>
    </row>
    <row r="25" spans="1:14" x14ac:dyDescent="0.25">
      <c r="A25" s="13">
        <v>10.006</v>
      </c>
      <c r="B25" s="14">
        <v>1.5021</v>
      </c>
      <c r="C25" s="13">
        <v>9.7639999999999993</v>
      </c>
      <c r="D25" s="14">
        <v>1.5</v>
      </c>
      <c r="E25" s="16">
        <v>35</v>
      </c>
      <c r="F25" s="22">
        <v>35</v>
      </c>
      <c r="G25" s="15">
        <v>23.1</v>
      </c>
      <c r="H25" s="13">
        <f t="shared" si="0"/>
        <v>15.030012600000001</v>
      </c>
      <c r="I25" s="13">
        <f t="shared" si="1"/>
        <v>14.645999999999999</v>
      </c>
      <c r="J25" s="17">
        <f t="shared" si="2"/>
        <v>0.97445028089996399</v>
      </c>
      <c r="K25" s="13">
        <f t="shared" si="3"/>
        <v>0.38401260000000192</v>
      </c>
      <c r="L25" s="13">
        <f t="shared" si="4"/>
        <v>0.24200000000000088</v>
      </c>
      <c r="M25" s="16">
        <f t="shared" si="5"/>
        <v>13</v>
      </c>
      <c r="N25" s="15">
        <f t="shared" si="6"/>
        <v>0</v>
      </c>
    </row>
    <row r="26" spans="1:14" x14ac:dyDescent="0.25">
      <c r="A26" s="13">
        <v>10.006</v>
      </c>
      <c r="B26" s="14">
        <v>1.6017999999999999</v>
      </c>
      <c r="C26" s="13">
        <v>9.7439999999999998</v>
      </c>
      <c r="D26" s="14">
        <v>1.5996999999999999</v>
      </c>
      <c r="E26" s="16">
        <v>36</v>
      </c>
      <c r="F26" s="22">
        <v>36</v>
      </c>
      <c r="G26" s="15">
        <v>23</v>
      </c>
      <c r="H26" s="13">
        <f t="shared" si="0"/>
        <v>16.027610799999998</v>
      </c>
      <c r="I26" s="13">
        <f t="shared" si="1"/>
        <v>15.587476799999999</v>
      </c>
      <c r="J26" s="17">
        <f t="shared" si="2"/>
        <v>0.97253901373746865</v>
      </c>
      <c r="K26" s="13">
        <f t="shared" si="3"/>
        <v>0.44013399999999869</v>
      </c>
      <c r="L26" s="13">
        <f t="shared" si="4"/>
        <v>0.26200000000000045</v>
      </c>
      <c r="M26" s="16">
        <f t="shared" si="5"/>
        <v>14</v>
      </c>
      <c r="N26" s="15">
        <f t="shared" si="6"/>
        <v>-0.10000000000000142</v>
      </c>
    </row>
    <row r="27" spans="1:14" x14ac:dyDescent="0.25">
      <c r="A27" s="13">
        <v>10.006</v>
      </c>
      <c r="B27" s="14">
        <v>1.7021999999999999</v>
      </c>
      <c r="C27" s="13">
        <v>9.7219999999999995</v>
      </c>
      <c r="D27" s="14">
        <v>1.7</v>
      </c>
      <c r="E27" s="16">
        <v>38</v>
      </c>
      <c r="F27" s="22">
        <v>38</v>
      </c>
      <c r="G27" s="15">
        <v>23</v>
      </c>
      <c r="H27" s="13">
        <f t="shared" si="0"/>
        <v>17.032213200000001</v>
      </c>
      <c r="I27" s="13">
        <f t="shared" si="1"/>
        <v>16.5274</v>
      </c>
      <c r="J27" s="17">
        <f t="shared" si="2"/>
        <v>0.97036126814100698</v>
      </c>
      <c r="K27" s="13">
        <f t="shared" si="3"/>
        <v>0.50481320000000096</v>
      </c>
      <c r="L27" s="13">
        <f t="shared" si="4"/>
        <v>0.2840000000000007</v>
      </c>
      <c r="M27" s="16">
        <f t="shared" si="5"/>
        <v>16</v>
      </c>
      <c r="N27" s="15">
        <f t="shared" si="6"/>
        <v>-0.10000000000000142</v>
      </c>
    </row>
    <row r="28" spans="1:14" x14ac:dyDescent="0.25">
      <c r="A28" s="13">
        <v>10.006</v>
      </c>
      <c r="B28" s="14">
        <v>1.8024</v>
      </c>
      <c r="C28" s="13">
        <v>9.6999999999999993</v>
      </c>
      <c r="D28" s="14">
        <v>1.8001</v>
      </c>
      <c r="E28" s="16">
        <v>41</v>
      </c>
      <c r="F28" s="22">
        <v>41</v>
      </c>
      <c r="G28" s="15">
        <v>23</v>
      </c>
      <c r="H28" s="13">
        <f t="shared" si="0"/>
        <v>18.034814400000002</v>
      </c>
      <c r="I28" s="13">
        <f t="shared" si="1"/>
        <v>17.46097</v>
      </c>
      <c r="J28" s="17">
        <f t="shared" si="2"/>
        <v>0.96818129716932366</v>
      </c>
      <c r="K28" s="13">
        <f t="shared" si="3"/>
        <v>0.57384440000000225</v>
      </c>
      <c r="L28" s="13">
        <f t="shared" si="4"/>
        <v>0.30600000000000094</v>
      </c>
      <c r="M28" s="16">
        <f t="shared" si="5"/>
        <v>19</v>
      </c>
      <c r="N28" s="15">
        <f t="shared" si="6"/>
        <v>-0.10000000000000142</v>
      </c>
    </row>
    <row r="29" spans="1:14" x14ac:dyDescent="0.25">
      <c r="A29" s="13">
        <v>10.006</v>
      </c>
      <c r="B29" s="14">
        <v>1.9026000000000001</v>
      </c>
      <c r="C29" s="13">
        <v>9.6750000000000007</v>
      </c>
      <c r="D29" s="14">
        <v>1.9001999999999999</v>
      </c>
      <c r="E29" s="16">
        <v>44</v>
      </c>
      <c r="F29" s="22">
        <v>44</v>
      </c>
      <c r="G29" s="15">
        <v>23</v>
      </c>
      <c r="H29" s="13">
        <f t="shared" si="0"/>
        <v>19.037415600000003</v>
      </c>
      <c r="I29" s="13">
        <f t="shared" si="1"/>
        <v>18.384435</v>
      </c>
      <c r="J29" s="17">
        <f t="shared" si="2"/>
        <v>0.96570014471922316</v>
      </c>
      <c r="K29" s="13">
        <f t="shared" si="3"/>
        <v>0.65298060000000291</v>
      </c>
      <c r="L29" s="13">
        <f t="shared" si="4"/>
        <v>0.33099999999999952</v>
      </c>
      <c r="M29" s="16">
        <f t="shared" si="5"/>
        <v>22</v>
      </c>
      <c r="N29" s="15">
        <f t="shared" si="6"/>
        <v>-0.10000000000000142</v>
      </c>
    </row>
    <row r="30" spans="1:14" x14ac:dyDescent="0.25">
      <c r="A30" s="13">
        <v>10.005000000000001</v>
      </c>
      <c r="B30" s="14">
        <v>2.0023</v>
      </c>
      <c r="C30" s="13">
        <v>9.65</v>
      </c>
      <c r="D30" s="14">
        <v>1.9998</v>
      </c>
      <c r="E30" s="16">
        <v>47</v>
      </c>
      <c r="F30" s="22">
        <v>47</v>
      </c>
      <c r="G30" s="15">
        <v>23</v>
      </c>
      <c r="H30" s="13">
        <f t="shared" si="0"/>
        <v>20.033011500000001</v>
      </c>
      <c r="I30" s="13">
        <f t="shared" si="1"/>
        <v>19.298069999999999</v>
      </c>
      <c r="J30" s="17">
        <f t="shared" si="2"/>
        <v>0.96331347885463947</v>
      </c>
      <c r="K30" s="13">
        <f t="shared" si="3"/>
        <v>0.73494150000000147</v>
      </c>
      <c r="L30" s="13">
        <f t="shared" si="4"/>
        <v>0.35500000000000043</v>
      </c>
      <c r="M30" s="16">
        <f t="shared" si="5"/>
        <v>25</v>
      </c>
      <c r="N30" s="15">
        <f t="shared" si="6"/>
        <v>-0.10000000000000142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23608-9729-B847-9516-F7512128F7D0}">
  <dimension ref="A1:N30"/>
  <sheetViews>
    <sheetView workbookViewId="0">
      <selection activeCell="N1" sqref="N1:N1048576"/>
    </sheetView>
  </sheetViews>
  <sheetFormatPr defaultColWidth="11" defaultRowHeight="15.75" x14ac:dyDescent="0.25"/>
  <cols>
    <col min="1" max="2" width="6.375" bestFit="1" customWidth="1"/>
    <col min="3" max="3" width="7.5" bestFit="1" customWidth="1"/>
    <col min="4" max="4" width="6.875" bestFit="1" customWidth="1"/>
    <col min="5" max="6" width="7.125" bestFit="1" customWidth="1"/>
    <col min="7" max="7" width="8.25" bestFit="1" customWidth="1"/>
    <col min="8" max="8" width="6.875" bestFit="1" customWidth="1"/>
    <col min="9" max="9" width="8" bestFit="1" customWidth="1"/>
    <col min="10" max="10" width="11.875" bestFit="1" customWidth="1"/>
    <col min="11" max="11" width="13.625" bestFit="1" customWidth="1"/>
    <col min="12" max="12" width="14.5" bestFit="1" customWidth="1"/>
    <col min="13" max="13" width="8.25" bestFit="1" customWidth="1"/>
    <col min="14" max="14" width="9.375" bestFit="1" customWidth="1"/>
  </cols>
  <sheetData>
    <row r="1" spans="1:14" x14ac:dyDescent="0.25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21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18" t="s">
        <v>25</v>
      </c>
      <c r="N1" s="18" t="s">
        <v>26</v>
      </c>
    </row>
    <row r="2" spans="1:14" x14ac:dyDescent="0.25">
      <c r="A2" s="13">
        <v>12.013999999999999</v>
      </c>
      <c r="B2" s="14">
        <v>1.0500000000000001E-2</v>
      </c>
      <c r="C2" s="13">
        <v>12.013</v>
      </c>
      <c r="D2" s="14">
        <v>0.01</v>
      </c>
      <c r="E2" s="16">
        <v>22</v>
      </c>
      <c r="F2" s="22">
        <v>22</v>
      </c>
      <c r="G2" s="15">
        <v>22.9</v>
      </c>
      <c r="H2" s="13">
        <f>A2*B2</f>
        <v>0.12614700000000001</v>
      </c>
      <c r="I2" s="13">
        <f>C2*D2</f>
        <v>0.12013</v>
      </c>
      <c r="J2" s="17">
        <f>I2/H2</f>
        <v>0.952301679786281</v>
      </c>
      <c r="K2" s="13">
        <f>H2-I2</f>
        <v>6.0170000000000085E-3</v>
      </c>
      <c r="L2" s="13">
        <f>(A2-C2)</f>
        <v>9.9999999999944578E-4</v>
      </c>
      <c r="M2" s="16">
        <f>E2-$E$2</f>
        <v>0</v>
      </c>
      <c r="N2" s="15">
        <f>G2-$G$2</f>
        <v>0</v>
      </c>
    </row>
    <row r="3" spans="1:14" x14ac:dyDescent="0.25">
      <c r="A3" s="13">
        <v>12.013999999999999</v>
      </c>
      <c r="B3" s="14">
        <v>2.0299999999999999E-2</v>
      </c>
      <c r="C3" s="13">
        <v>12.010999999999999</v>
      </c>
      <c r="D3" s="14">
        <v>1.9800000000000002E-2</v>
      </c>
      <c r="E3" s="16">
        <v>22</v>
      </c>
      <c r="F3" s="22">
        <v>22</v>
      </c>
      <c r="G3" s="15">
        <v>22.9</v>
      </c>
      <c r="H3" s="13">
        <f t="shared" ref="H3:H30" si="0">A3*B3</f>
        <v>0.24388419999999997</v>
      </c>
      <c r="I3" s="13">
        <f t="shared" ref="I3:I30" si="1">C3*D3</f>
        <v>0.2378178</v>
      </c>
      <c r="J3" s="17">
        <f t="shared" ref="J3:J30" si="2">I3/H3</f>
        <v>0.9751258999147957</v>
      </c>
      <c r="K3" s="13">
        <f t="shared" ref="K3:K30" si="3">H3-I3</f>
        <v>6.0663999999999718E-3</v>
      </c>
      <c r="L3" s="13">
        <f t="shared" ref="L3:L30" si="4">(A3-C3)</f>
        <v>3.0000000000001137E-3</v>
      </c>
      <c r="M3" s="16">
        <f t="shared" ref="M3:M30" si="5">E3-$E$2</f>
        <v>0</v>
      </c>
      <c r="N3" s="15">
        <f t="shared" ref="N3:N30" si="6">G3-$G$2</f>
        <v>0</v>
      </c>
    </row>
    <row r="4" spans="1:14" x14ac:dyDescent="0.25">
      <c r="A4" s="13">
        <v>12.013999999999999</v>
      </c>
      <c r="B4" s="14">
        <v>3.0599999999999999E-2</v>
      </c>
      <c r="C4" s="13">
        <v>12.01</v>
      </c>
      <c r="D4" s="14">
        <v>3.0200000000000001E-2</v>
      </c>
      <c r="E4" s="16">
        <v>22</v>
      </c>
      <c r="F4" s="22">
        <v>22</v>
      </c>
      <c r="G4" s="15">
        <v>22.9</v>
      </c>
      <c r="H4" s="13">
        <f t="shared" si="0"/>
        <v>0.36762839999999997</v>
      </c>
      <c r="I4" s="13">
        <f t="shared" si="1"/>
        <v>0.36270200000000002</v>
      </c>
      <c r="J4" s="17">
        <f t="shared" si="2"/>
        <v>0.98659951189842798</v>
      </c>
      <c r="K4" s="13">
        <f t="shared" si="3"/>
        <v>4.9263999999999419E-3</v>
      </c>
      <c r="L4" s="13">
        <f t="shared" si="4"/>
        <v>3.9999999999995595E-3</v>
      </c>
      <c r="M4" s="16">
        <f t="shared" si="5"/>
        <v>0</v>
      </c>
      <c r="N4" s="15">
        <f t="shared" si="6"/>
        <v>0</v>
      </c>
    </row>
    <row r="5" spans="1:14" x14ac:dyDescent="0.25">
      <c r="A5" s="13">
        <v>12.013999999999999</v>
      </c>
      <c r="B5" s="14">
        <v>4.0500000000000001E-2</v>
      </c>
      <c r="C5" s="13">
        <v>12.009</v>
      </c>
      <c r="D5" s="14">
        <v>0.04</v>
      </c>
      <c r="E5" s="16">
        <v>22</v>
      </c>
      <c r="F5" s="22">
        <v>22</v>
      </c>
      <c r="G5" s="15">
        <v>22.9</v>
      </c>
      <c r="H5" s="13">
        <f t="shared" si="0"/>
        <v>0.48656699999999997</v>
      </c>
      <c r="I5" s="13">
        <f t="shared" si="1"/>
        <v>0.48036000000000001</v>
      </c>
      <c r="J5" s="17">
        <f t="shared" si="2"/>
        <v>0.98724327790417366</v>
      </c>
      <c r="K5" s="13">
        <f t="shared" si="3"/>
        <v>6.2069999999999625E-3</v>
      </c>
      <c r="L5" s="13">
        <f t="shared" si="4"/>
        <v>4.9999999999990052E-3</v>
      </c>
      <c r="M5" s="16">
        <f t="shared" si="5"/>
        <v>0</v>
      </c>
      <c r="N5" s="15">
        <f t="shared" si="6"/>
        <v>0</v>
      </c>
    </row>
    <row r="6" spans="1:14" x14ac:dyDescent="0.25">
      <c r="A6" s="13">
        <v>12.013999999999999</v>
      </c>
      <c r="B6" s="14">
        <v>5.0299999999999997E-2</v>
      </c>
      <c r="C6" s="13">
        <v>12.007</v>
      </c>
      <c r="D6" s="14">
        <v>4.9799999999999997E-2</v>
      </c>
      <c r="E6" s="16">
        <v>22</v>
      </c>
      <c r="F6" s="22">
        <v>22</v>
      </c>
      <c r="G6" s="15">
        <v>22.9</v>
      </c>
      <c r="H6" s="13">
        <f t="shared" si="0"/>
        <v>0.60430419999999996</v>
      </c>
      <c r="I6" s="13">
        <f t="shared" si="1"/>
        <v>0.59794859999999994</v>
      </c>
      <c r="J6" s="17">
        <f t="shared" si="2"/>
        <v>0.98948278036128157</v>
      </c>
      <c r="K6" s="13">
        <f t="shared" si="3"/>
        <v>6.3556000000000168E-3</v>
      </c>
      <c r="L6" s="13">
        <f t="shared" si="4"/>
        <v>6.9999999999996732E-3</v>
      </c>
      <c r="M6" s="16">
        <f t="shared" si="5"/>
        <v>0</v>
      </c>
      <c r="N6" s="15">
        <f t="shared" si="6"/>
        <v>0</v>
      </c>
    </row>
    <row r="7" spans="1:14" x14ac:dyDescent="0.25">
      <c r="A7" s="13">
        <v>12.013999999999999</v>
      </c>
      <c r="B7" s="14">
        <v>6.0600000000000001E-2</v>
      </c>
      <c r="C7" s="13">
        <v>12.006</v>
      </c>
      <c r="D7" s="14">
        <v>6.0100000000000001E-2</v>
      </c>
      <c r="E7" s="16">
        <v>22</v>
      </c>
      <c r="F7" s="22">
        <v>22</v>
      </c>
      <c r="G7" s="15">
        <v>22.9</v>
      </c>
      <c r="H7" s="13">
        <f t="shared" si="0"/>
        <v>0.72804839999999993</v>
      </c>
      <c r="I7" s="13">
        <f t="shared" si="1"/>
        <v>0.7215606</v>
      </c>
      <c r="J7" s="17">
        <f t="shared" si="2"/>
        <v>0.99108877926247774</v>
      </c>
      <c r="K7" s="13">
        <f t="shared" si="3"/>
        <v>6.4877999999999325E-3</v>
      </c>
      <c r="L7" s="13">
        <f t="shared" si="4"/>
        <v>7.9999999999991189E-3</v>
      </c>
      <c r="M7" s="16">
        <f t="shared" si="5"/>
        <v>0</v>
      </c>
      <c r="N7" s="15">
        <f t="shared" si="6"/>
        <v>0</v>
      </c>
    </row>
    <row r="8" spans="1:14" x14ac:dyDescent="0.25">
      <c r="A8" s="13">
        <v>12.013999999999999</v>
      </c>
      <c r="B8" s="14">
        <v>7.0400000000000004E-2</v>
      </c>
      <c r="C8" s="13">
        <v>12.004</v>
      </c>
      <c r="D8" s="14">
        <v>6.9900000000000004E-2</v>
      </c>
      <c r="E8" s="16">
        <v>22</v>
      </c>
      <c r="F8" s="22">
        <v>22</v>
      </c>
      <c r="G8" s="15">
        <v>22.9</v>
      </c>
      <c r="H8" s="13">
        <f t="shared" si="0"/>
        <v>0.84578560000000003</v>
      </c>
      <c r="I8" s="13">
        <f t="shared" si="1"/>
        <v>0.83907960000000004</v>
      </c>
      <c r="J8" s="17">
        <f t="shared" si="2"/>
        <v>0.99207127669234374</v>
      </c>
      <c r="K8" s="13">
        <f t="shared" si="3"/>
        <v>6.7059999999999897E-3</v>
      </c>
      <c r="L8" s="13">
        <f t="shared" si="4"/>
        <v>9.9999999999997868E-3</v>
      </c>
      <c r="M8" s="16">
        <f t="shared" si="5"/>
        <v>0</v>
      </c>
      <c r="N8" s="15">
        <f t="shared" si="6"/>
        <v>0</v>
      </c>
    </row>
    <row r="9" spans="1:14" x14ac:dyDescent="0.25">
      <c r="A9" s="13">
        <v>12.013999999999999</v>
      </c>
      <c r="B9" s="14">
        <v>8.0199999999999994E-2</v>
      </c>
      <c r="C9" s="13">
        <v>12.003</v>
      </c>
      <c r="D9" s="14">
        <v>7.9799999999999996E-2</v>
      </c>
      <c r="E9" s="16">
        <v>22</v>
      </c>
      <c r="F9" s="22">
        <v>22</v>
      </c>
      <c r="G9" s="15">
        <v>22.9</v>
      </c>
      <c r="H9" s="13">
        <f t="shared" si="0"/>
        <v>0.9635227999999999</v>
      </c>
      <c r="I9" s="13">
        <f t="shared" si="1"/>
        <v>0.95783940000000001</v>
      </c>
      <c r="J9" s="17">
        <f t="shared" si="2"/>
        <v>0.99410143693537933</v>
      </c>
      <c r="K9" s="13">
        <f t="shared" si="3"/>
        <v>5.6833999999998941E-3</v>
      </c>
      <c r="L9" s="13">
        <f t="shared" si="4"/>
        <v>1.0999999999999233E-2</v>
      </c>
      <c r="M9" s="16">
        <f t="shared" si="5"/>
        <v>0</v>
      </c>
      <c r="N9" s="15">
        <f t="shared" si="6"/>
        <v>0</v>
      </c>
    </row>
    <row r="10" spans="1:14" x14ac:dyDescent="0.25">
      <c r="A10" s="13">
        <v>12.013999999999999</v>
      </c>
      <c r="B10" s="14">
        <v>9.0499999999999997E-2</v>
      </c>
      <c r="C10" s="13">
        <v>12.000999999999999</v>
      </c>
      <c r="D10" s="14">
        <v>9.01E-2</v>
      </c>
      <c r="E10" s="16">
        <v>22</v>
      </c>
      <c r="F10" s="22">
        <v>22</v>
      </c>
      <c r="G10" s="15">
        <v>22.9</v>
      </c>
      <c r="H10" s="13">
        <f t="shared" si="0"/>
        <v>1.087267</v>
      </c>
      <c r="I10" s="13">
        <f t="shared" si="1"/>
        <v>1.0812900999999999</v>
      </c>
      <c r="J10" s="17">
        <f t="shared" si="2"/>
        <v>0.99450282221386277</v>
      </c>
      <c r="K10" s="13">
        <f t="shared" si="3"/>
        <v>5.9769000000000627E-3</v>
      </c>
      <c r="L10" s="13">
        <f t="shared" si="4"/>
        <v>1.2999999999999901E-2</v>
      </c>
      <c r="M10" s="16">
        <f t="shared" si="5"/>
        <v>0</v>
      </c>
      <c r="N10" s="15">
        <f t="shared" si="6"/>
        <v>0</v>
      </c>
    </row>
    <row r="11" spans="1:14" x14ac:dyDescent="0.25">
      <c r="A11" s="13">
        <v>12.013999999999999</v>
      </c>
      <c r="B11" s="14">
        <v>0.1003</v>
      </c>
      <c r="C11" s="13">
        <v>12</v>
      </c>
      <c r="D11" s="14">
        <v>9.9900000000000003E-2</v>
      </c>
      <c r="E11" s="16">
        <v>22</v>
      </c>
      <c r="F11" s="22">
        <v>22</v>
      </c>
      <c r="G11" s="15">
        <v>22.9</v>
      </c>
      <c r="H11" s="13">
        <f t="shared" si="0"/>
        <v>1.2050041999999999</v>
      </c>
      <c r="I11" s="13">
        <f t="shared" si="1"/>
        <v>1.1988000000000001</v>
      </c>
      <c r="J11" s="17">
        <f t="shared" si="2"/>
        <v>0.99485130425271562</v>
      </c>
      <c r="K11" s="13">
        <f t="shared" si="3"/>
        <v>6.204199999999771E-3</v>
      </c>
      <c r="L11" s="13">
        <f t="shared" si="4"/>
        <v>1.3999999999999346E-2</v>
      </c>
      <c r="M11" s="16">
        <f t="shared" si="5"/>
        <v>0</v>
      </c>
      <c r="N11" s="15">
        <f t="shared" si="6"/>
        <v>0</v>
      </c>
    </row>
    <row r="12" spans="1:14" x14ac:dyDescent="0.25">
      <c r="A12" s="13">
        <v>12.013999999999999</v>
      </c>
      <c r="B12" s="14">
        <v>0.2006</v>
      </c>
      <c r="C12" s="13">
        <v>11.986000000000001</v>
      </c>
      <c r="D12" s="14">
        <v>0.2001</v>
      </c>
      <c r="E12" s="16">
        <v>22</v>
      </c>
      <c r="F12" s="22">
        <v>22</v>
      </c>
      <c r="G12" s="15">
        <v>22.9</v>
      </c>
      <c r="H12" s="13">
        <f t="shared" si="0"/>
        <v>2.4100083999999997</v>
      </c>
      <c r="I12" s="13">
        <f t="shared" si="1"/>
        <v>2.3983986000000002</v>
      </c>
      <c r="J12" s="17">
        <f t="shared" si="2"/>
        <v>0.99518267239234537</v>
      </c>
      <c r="K12" s="13">
        <f t="shared" si="3"/>
        <v>1.1609799999999559E-2</v>
      </c>
      <c r="L12" s="13">
        <f t="shared" si="4"/>
        <v>2.7999999999998693E-2</v>
      </c>
      <c r="M12" s="16">
        <f t="shared" si="5"/>
        <v>0</v>
      </c>
      <c r="N12" s="15">
        <f t="shared" si="6"/>
        <v>0</v>
      </c>
    </row>
    <row r="13" spans="1:14" x14ac:dyDescent="0.25">
      <c r="A13" s="13">
        <v>12.013999999999999</v>
      </c>
      <c r="B13" s="14">
        <v>0.3009</v>
      </c>
      <c r="C13" s="13">
        <v>11.971</v>
      </c>
      <c r="D13" s="14">
        <v>0.30009999999999998</v>
      </c>
      <c r="E13" s="16">
        <v>22</v>
      </c>
      <c r="F13" s="22">
        <v>22</v>
      </c>
      <c r="G13" s="15">
        <v>22.9</v>
      </c>
      <c r="H13" s="13">
        <f t="shared" si="0"/>
        <v>3.6150126</v>
      </c>
      <c r="I13" s="13">
        <f t="shared" si="1"/>
        <v>3.5924970999999997</v>
      </c>
      <c r="J13" s="17">
        <f t="shared" si="2"/>
        <v>0.9937716676284889</v>
      </c>
      <c r="K13" s="13">
        <f t="shared" si="3"/>
        <v>2.2515500000000355E-2</v>
      </c>
      <c r="L13" s="13">
        <f t="shared" si="4"/>
        <v>4.2999999999999261E-2</v>
      </c>
      <c r="M13" s="16">
        <f t="shared" si="5"/>
        <v>0</v>
      </c>
      <c r="N13" s="15">
        <f t="shared" si="6"/>
        <v>0</v>
      </c>
    </row>
    <row r="14" spans="1:14" x14ac:dyDescent="0.25">
      <c r="A14" s="13">
        <v>12.013999999999999</v>
      </c>
      <c r="B14" s="14">
        <v>0.40060000000000001</v>
      </c>
      <c r="C14" s="13">
        <v>11.957000000000001</v>
      </c>
      <c r="D14" s="14">
        <v>0.3997</v>
      </c>
      <c r="E14" s="16">
        <v>23</v>
      </c>
      <c r="F14" s="22">
        <v>23</v>
      </c>
      <c r="G14" s="15">
        <v>22.9</v>
      </c>
      <c r="H14" s="13">
        <f t="shared" si="0"/>
        <v>4.8128083999999998</v>
      </c>
      <c r="I14" s="13">
        <f t="shared" si="1"/>
        <v>4.7792129000000001</v>
      </c>
      <c r="J14" s="17">
        <f t="shared" si="2"/>
        <v>0.99301956421119952</v>
      </c>
      <c r="K14" s="13">
        <f t="shared" si="3"/>
        <v>3.3595499999999667E-2</v>
      </c>
      <c r="L14" s="13">
        <f t="shared" si="4"/>
        <v>5.6999999999998607E-2</v>
      </c>
      <c r="M14" s="16">
        <f t="shared" si="5"/>
        <v>1</v>
      </c>
      <c r="N14" s="15">
        <f t="shared" si="6"/>
        <v>0</v>
      </c>
    </row>
    <row r="15" spans="1:14" x14ac:dyDescent="0.25">
      <c r="A15" s="13">
        <v>12.013999999999999</v>
      </c>
      <c r="B15" s="14">
        <v>0.50080000000000002</v>
      </c>
      <c r="C15" s="13">
        <v>11.943</v>
      </c>
      <c r="D15" s="14">
        <v>0.49980000000000002</v>
      </c>
      <c r="E15" s="16">
        <v>23</v>
      </c>
      <c r="F15" s="22">
        <v>23</v>
      </c>
      <c r="G15" s="15">
        <v>22.9</v>
      </c>
      <c r="H15" s="13">
        <f t="shared" si="0"/>
        <v>6.0166111999999998</v>
      </c>
      <c r="I15" s="13">
        <f t="shared" si="1"/>
        <v>5.9691114000000001</v>
      </c>
      <c r="J15" s="17">
        <f t="shared" si="2"/>
        <v>0.99210522361823883</v>
      </c>
      <c r="K15" s="13">
        <f t="shared" si="3"/>
        <v>4.7499799999999759E-2</v>
      </c>
      <c r="L15" s="13">
        <f t="shared" si="4"/>
        <v>7.099999999999973E-2</v>
      </c>
      <c r="M15" s="16">
        <f t="shared" si="5"/>
        <v>1</v>
      </c>
      <c r="N15" s="15">
        <f t="shared" si="6"/>
        <v>0</v>
      </c>
    </row>
    <row r="16" spans="1:14" x14ac:dyDescent="0.25">
      <c r="A16" s="13">
        <v>12.013999999999999</v>
      </c>
      <c r="B16" s="14">
        <v>0.60109999999999997</v>
      </c>
      <c r="C16" s="13">
        <v>11.928000000000001</v>
      </c>
      <c r="D16" s="14">
        <v>0.6</v>
      </c>
      <c r="E16" s="16">
        <v>23</v>
      </c>
      <c r="F16" s="22">
        <v>23</v>
      </c>
      <c r="G16" s="15">
        <v>22.9</v>
      </c>
      <c r="H16" s="13">
        <f t="shared" si="0"/>
        <v>7.2216153999999992</v>
      </c>
      <c r="I16" s="13">
        <f t="shared" si="1"/>
        <v>7.1568000000000005</v>
      </c>
      <c r="J16" s="17">
        <f t="shared" si="2"/>
        <v>0.99102480589038311</v>
      </c>
      <c r="K16" s="13">
        <f t="shared" si="3"/>
        <v>6.4815399999998746E-2</v>
      </c>
      <c r="L16" s="13">
        <f t="shared" si="4"/>
        <v>8.5999999999998522E-2</v>
      </c>
      <c r="M16" s="16">
        <f t="shared" si="5"/>
        <v>1</v>
      </c>
      <c r="N16" s="15">
        <f t="shared" si="6"/>
        <v>0</v>
      </c>
    </row>
    <row r="17" spans="1:14" x14ac:dyDescent="0.25">
      <c r="A17" s="13">
        <v>12.013999999999999</v>
      </c>
      <c r="B17" s="14">
        <v>0.70120000000000005</v>
      </c>
      <c r="C17" s="13">
        <v>11.913</v>
      </c>
      <c r="D17" s="14">
        <v>0.70020000000000004</v>
      </c>
      <c r="E17" s="16">
        <v>24</v>
      </c>
      <c r="F17" s="22">
        <v>24</v>
      </c>
      <c r="G17" s="15">
        <v>22.9</v>
      </c>
      <c r="H17" s="13">
        <f t="shared" si="0"/>
        <v>8.4242167999999999</v>
      </c>
      <c r="I17" s="13">
        <f t="shared" si="1"/>
        <v>8.3414826000000009</v>
      </c>
      <c r="J17" s="17">
        <f t="shared" si="2"/>
        <v>0.99017900394016456</v>
      </c>
      <c r="K17" s="13">
        <f t="shared" si="3"/>
        <v>8.2734199999999092E-2</v>
      </c>
      <c r="L17" s="13">
        <f t="shared" si="4"/>
        <v>0.10099999999999909</v>
      </c>
      <c r="M17" s="16">
        <f t="shared" si="5"/>
        <v>2</v>
      </c>
      <c r="N17" s="15">
        <f t="shared" si="6"/>
        <v>0</v>
      </c>
    </row>
    <row r="18" spans="1:14" x14ac:dyDescent="0.25">
      <c r="A18" s="13">
        <v>12.013</v>
      </c>
      <c r="B18" s="14">
        <v>0.80100000000000005</v>
      </c>
      <c r="C18" s="13">
        <v>11.898</v>
      </c>
      <c r="D18" s="14">
        <v>0.79959999999999998</v>
      </c>
      <c r="E18" s="16">
        <v>24</v>
      </c>
      <c r="F18" s="22">
        <v>24</v>
      </c>
      <c r="G18" s="15">
        <v>22.9</v>
      </c>
      <c r="H18" s="13">
        <f t="shared" si="0"/>
        <v>9.6224129999999999</v>
      </c>
      <c r="I18" s="13">
        <f t="shared" si="1"/>
        <v>9.5136407999999992</v>
      </c>
      <c r="J18" s="17">
        <f t="shared" si="2"/>
        <v>0.98869595391509379</v>
      </c>
      <c r="K18" s="13">
        <f t="shared" si="3"/>
        <v>0.10877220000000065</v>
      </c>
      <c r="L18" s="13">
        <f t="shared" si="4"/>
        <v>0.11500000000000021</v>
      </c>
      <c r="M18" s="16">
        <f t="shared" si="5"/>
        <v>2</v>
      </c>
      <c r="N18" s="15">
        <f t="shared" si="6"/>
        <v>0</v>
      </c>
    </row>
    <row r="19" spans="1:14" x14ac:dyDescent="0.25">
      <c r="A19" s="13">
        <v>12.013</v>
      </c>
      <c r="B19" s="14">
        <v>0.9012</v>
      </c>
      <c r="C19" s="13">
        <v>11.882</v>
      </c>
      <c r="D19" s="14">
        <v>0.89970000000000006</v>
      </c>
      <c r="E19" s="16">
        <v>26</v>
      </c>
      <c r="F19" s="22">
        <v>26</v>
      </c>
      <c r="G19" s="15">
        <v>22.9</v>
      </c>
      <c r="H19" s="13">
        <f t="shared" si="0"/>
        <v>10.8261156</v>
      </c>
      <c r="I19" s="13">
        <f t="shared" si="1"/>
        <v>10.690235400000001</v>
      </c>
      <c r="J19" s="17">
        <f t="shared" si="2"/>
        <v>0.98744885007509076</v>
      </c>
      <c r="K19" s="13">
        <f t="shared" si="3"/>
        <v>0.13588019999999901</v>
      </c>
      <c r="L19" s="13">
        <f t="shared" si="4"/>
        <v>0.13100000000000023</v>
      </c>
      <c r="M19" s="16">
        <f t="shared" si="5"/>
        <v>4</v>
      </c>
      <c r="N19" s="15">
        <f t="shared" si="6"/>
        <v>0</v>
      </c>
    </row>
    <row r="20" spans="1:14" x14ac:dyDescent="0.25">
      <c r="A20" s="13">
        <v>12.013</v>
      </c>
      <c r="B20" s="14">
        <v>1.0015000000000001</v>
      </c>
      <c r="C20" s="13">
        <v>11.866</v>
      </c>
      <c r="D20" s="14">
        <v>0.99990000000000001</v>
      </c>
      <c r="E20" s="16">
        <v>26</v>
      </c>
      <c r="F20" s="22">
        <v>26</v>
      </c>
      <c r="G20" s="15">
        <v>22.9</v>
      </c>
      <c r="H20" s="13">
        <f t="shared" si="0"/>
        <v>12.031019500000001</v>
      </c>
      <c r="I20" s="13">
        <f t="shared" si="1"/>
        <v>11.864813399999999</v>
      </c>
      <c r="J20" s="17">
        <f t="shared" si="2"/>
        <v>0.98618520234299334</v>
      </c>
      <c r="K20" s="13">
        <f t="shared" si="3"/>
        <v>0.16620610000000191</v>
      </c>
      <c r="L20" s="13">
        <f t="shared" si="4"/>
        <v>0.14700000000000024</v>
      </c>
      <c r="M20" s="16">
        <f t="shared" si="5"/>
        <v>4</v>
      </c>
      <c r="N20" s="15">
        <f t="shared" si="6"/>
        <v>0</v>
      </c>
    </row>
    <row r="21" spans="1:14" x14ac:dyDescent="0.25">
      <c r="A21" s="13">
        <v>12.013</v>
      </c>
      <c r="B21" s="14">
        <v>1.1016999999999999</v>
      </c>
      <c r="C21" s="13">
        <v>11.85</v>
      </c>
      <c r="D21" s="14">
        <v>1.1001000000000001</v>
      </c>
      <c r="E21" s="16">
        <v>28</v>
      </c>
      <c r="F21" s="22">
        <v>28</v>
      </c>
      <c r="G21" s="15">
        <v>22.9</v>
      </c>
      <c r="H21" s="13">
        <f t="shared" si="0"/>
        <v>13.234722099999999</v>
      </c>
      <c r="I21" s="13">
        <f t="shared" si="1"/>
        <v>13.036185</v>
      </c>
      <c r="J21" s="17">
        <f t="shared" si="2"/>
        <v>0.98499877077131837</v>
      </c>
      <c r="K21" s="13">
        <f t="shared" si="3"/>
        <v>0.19853709999999936</v>
      </c>
      <c r="L21" s="13">
        <f t="shared" si="4"/>
        <v>0.16300000000000026</v>
      </c>
      <c r="M21" s="16">
        <f t="shared" si="5"/>
        <v>6</v>
      </c>
      <c r="N21" s="15">
        <f t="shared" si="6"/>
        <v>0</v>
      </c>
    </row>
    <row r="22" spans="1:14" x14ac:dyDescent="0.25">
      <c r="A22" s="13">
        <v>12.013</v>
      </c>
      <c r="B22" s="14">
        <v>1.2014</v>
      </c>
      <c r="C22" s="13">
        <v>11.833</v>
      </c>
      <c r="D22" s="14">
        <v>1.1997</v>
      </c>
      <c r="E22" s="16">
        <v>29</v>
      </c>
      <c r="F22" s="22">
        <v>29</v>
      </c>
      <c r="G22" s="15">
        <v>22.9</v>
      </c>
      <c r="H22" s="13">
        <f t="shared" si="0"/>
        <v>14.432418200000001</v>
      </c>
      <c r="I22" s="13">
        <f t="shared" si="1"/>
        <v>14.196050100000001</v>
      </c>
      <c r="J22" s="17">
        <f t="shared" si="2"/>
        <v>0.98362241886810076</v>
      </c>
      <c r="K22" s="13">
        <f t="shared" si="3"/>
        <v>0.23636809999999997</v>
      </c>
      <c r="L22" s="13">
        <f t="shared" si="4"/>
        <v>0.17999999999999972</v>
      </c>
      <c r="M22" s="16">
        <f t="shared" si="5"/>
        <v>7</v>
      </c>
      <c r="N22" s="15">
        <f t="shared" si="6"/>
        <v>0</v>
      </c>
    </row>
    <row r="23" spans="1:14" x14ac:dyDescent="0.25">
      <c r="A23" s="13">
        <v>12.013</v>
      </c>
      <c r="B23" s="14">
        <v>1.3017000000000001</v>
      </c>
      <c r="C23" s="13">
        <v>11.816000000000001</v>
      </c>
      <c r="D23" s="14">
        <v>1.2997000000000001</v>
      </c>
      <c r="E23" s="16">
        <v>31</v>
      </c>
      <c r="F23" s="22">
        <v>31</v>
      </c>
      <c r="G23" s="15">
        <v>22.9</v>
      </c>
      <c r="H23" s="13">
        <f t="shared" si="0"/>
        <v>15.6373221</v>
      </c>
      <c r="I23" s="13">
        <f t="shared" si="1"/>
        <v>15.357255200000003</v>
      </c>
      <c r="J23" s="17">
        <f t="shared" si="2"/>
        <v>0.98208984260802568</v>
      </c>
      <c r="K23" s="13">
        <f t="shared" si="3"/>
        <v>0.28006689999999779</v>
      </c>
      <c r="L23" s="13">
        <f t="shared" si="4"/>
        <v>0.19699999999999918</v>
      </c>
      <c r="M23" s="16">
        <f t="shared" si="5"/>
        <v>9</v>
      </c>
      <c r="N23" s="15">
        <f t="shared" si="6"/>
        <v>0</v>
      </c>
    </row>
    <row r="24" spans="1:14" x14ac:dyDescent="0.25">
      <c r="A24" s="13">
        <v>12.013</v>
      </c>
      <c r="B24" s="14">
        <v>1.4018999999999999</v>
      </c>
      <c r="C24" s="13">
        <v>11.797000000000001</v>
      </c>
      <c r="D24" s="14">
        <v>1.3997999999999999</v>
      </c>
      <c r="E24" s="16">
        <v>33</v>
      </c>
      <c r="F24" s="22">
        <v>33</v>
      </c>
      <c r="G24" s="15">
        <v>22.9</v>
      </c>
      <c r="H24" s="13">
        <f t="shared" si="0"/>
        <v>16.841024699999998</v>
      </c>
      <c r="I24" s="13">
        <f t="shared" si="1"/>
        <v>16.513440599999999</v>
      </c>
      <c r="J24" s="17">
        <f t="shared" si="2"/>
        <v>0.98054844608119363</v>
      </c>
      <c r="K24" s="13">
        <f t="shared" si="3"/>
        <v>0.32758409999999927</v>
      </c>
      <c r="L24" s="13">
        <f t="shared" si="4"/>
        <v>0.2159999999999993</v>
      </c>
      <c r="M24" s="16">
        <f t="shared" si="5"/>
        <v>11</v>
      </c>
      <c r="N24" s="15">
        <f t="shared" si="6"/>
        <v>0</v>
      </c>
    </row>
    <row r="25" spans="1:14" x14ac:dyDescent="0.25">
      <c r="A25" s="13">
        <v>12.013</v>
      </c>
      <c r="B25" s="14">
        <v>1.5021</v>
      </c>
      <c r="C25" s="13">
        <v>11.778</v>
      </c>
      <c r="D25" s="14">
        <v>1.5</v>
      </c>
      <c r="E25" s="16">
        <v>34</v>
      </c>
      <c r="F25" s="22">
        <v>34</v>
      </c>
      <c r="G25" s="15">
        <v>22.9</v>
      </c>
      <c r="H25" s="13">
        <f t="shared" si="0"/>
        <v>18.044727299999998</v>
      </c>
      <c r="I25" s="13">
        <f t="shared" si="1"/>
        <v>17.667000000000002</v>
      </c>
      <c r="J25" s="17">
        <f t="shared" si="2"/>
        <v>0.97906716495516133</v>
      </c>
      <c r="K25" s="13">
        <f t="shared" si="3"/>
        <v>0.37772729999999655</v>
      </c>
      <c r="L25" s="13">
        <f t="shared" si="4"/>
        <v>0.23499999999999943</v>
      </c>
      <c r="M25" s="16">
        <f t="shared" si="5"/>
        <v>12</v>
      </c>
      <c r="N25" s="15">
        <f t="shared" si="6"/>
        <v>0</v>
      </c>
    </row>
    <row r="26" spans="1:14" x14ac:dyDescent="0.25">
      <c r="A26" s="13">
        <v>12.012</v>
      </c>
      <c r="B26" s="14">
        <v>1.6019000000000001</v>
      </c>
      <c r="C26" s="13">
        <v>11.757999999999999</v>
      </c>
      <c r="D26" s="14">
        <v>1.5995999999999999</v>
      </c>
      <c r="E26" s="16">
        <v>36</v>
      </c>
      <c r="F26" s="22">
        <v>36</v>
      </c>
      <c r="G26" s="15">
        <v>23</v>
      </c>
      <c r="H26" s="13">
        <f t="shared" si="0"/>
        <v>19.242022800000001</v>
      </c>
      <c r="I26" s="13">
        <f t="shared" si="1"/>
        <v>18.808096799999998</v>
      </c>
      <c r="J26" s="17">
        <f t="shared" si="2"/>
        <v>0.97744904449442793</v>
      </c>
      <c r="K26" s="13">
        <f t="shared" si="3"/>
        <v>0.43392600000000314</v>
      </c>
      <c r="L26" s="13">
        <f t="shared" si="4"/>
        <v>0.25400000000000134</v>
      </c>
      <c r="M26" s="16">
        <f t="shared" si="5"/>
        <v>14</v>
      </c>
      <c r="N26" s="15">
        <f t="shared" si="6"/>
        <v>0.10000000000000142</v>
      </c>
    </row>
    <row r="27" spans="1:14" x14ac:dyDescent="0.25">
      <c r="A27" s="13">
        <v>12.012</v>
      </c>
      <c r="B27" s="14">
        <v>1.7021999999999999</v>
      </c>
      <c r="C27" s="13">
        <v>11.737</v>
      </c>
      <c r="D27" s="14">
        <v>1.6999</v>
      </c>
      <c r="E27" s="16">
        <v>39</v>
      </c>
      <c r="F27" s="22">
        <v>39</v>
      </c>
      <c r="G27" s="15">
        <v>23</v>
      </c>
      <c r="H27" s="13">
        <f t="shared" si="0"/>
        <v>20.446826399999999</v>
      </c>
      <c r="I27" s="13">
        <f t="shared" si="1"/>
        <v>19.951726300000001</v>
      </c>
      <c r="J27" s="17">
        <f t="shared" si="2"/>
        <v>0.97578596842784371</v>
      </c>
      <c r="K27" s="13">
        <f t="shared" si="3"/>
        <v>0.49510009999999838</v>
      </c>
      <c r="L27" s="13">
        <f t="shared" si="4"/>
        <v>0.27500000000000036</v>
      </c>
      <c r="M27" s="16">
        <f t="shared" si="5"/>
        <v>17</v>
      </c>
      <c r="N27" s="15">
        <f t="shared" si="6"/>
        <v>0.10000000000000142</v>
      </c>
    </row>
    <row r="28" spans="1:14" x14ac:dyDescent="0.25">
      <c r="A28" s="13">
        <v>12.012</v>
      </c>
      <c r="B28" s="14">
        <v>1.8025</v>
      </c>
      <c r="C28" s="13">
        <v>11.715</v>
      </c>
      <c r="D28" s="14">
        <v>1.8001</v>
      </c>
      <c r="E28" s="16">
        <v>41</v>
      </c>
      <c r="F28" s="22">
        <v>41</v>
      </c>
      <c r="G28" s="15">
        <v>23</v>
      </c>
      <c r="H28" s="13">
        <f t="shared" si="0"/>
        <v>21.651630000000001</v>
      </c>
      <c r="I28" s="13">
        <f t="shared" si="1"/>
        <v>21.088171500000001</v>
      </c>
      <c r="J28" s="17">
        <f t="shared" si="2"/>
        <v>0.97397616253372155</v>
      </c>
      <c r="K28" s="13">
        <f t="shared" si="3"/>
        <v>0.56345849999999942</v>
      </c>
      <c r="L28" s="13">
        <f t="shared" si="4"/>
        <v>0.2970000000000006</v>
      </c>
      <c r="M28" s="16">
        <f t="shared" si="5"/>
        <v>19</v>
      </c>
      <c r="N28" s="15">
        <f t="shared" si="6"/>
        <v>0.10000000000000142</v>
      </c>
    </row>
    <row r="29" spans="1:14" x14ac:dyDescent="0.25">
      <c r="A29" s="13">
        <v>12.012</v>
      </c>
      <c r="B29" s="14">
        <v>1.9026000000000001</v>
      </c>
      <c r="C29" s="13">
        <v>11.693</v>
      </c>
      <c r="D29" s="14">
        <v>1.9003000000000001</v>
      </c>
      <c r="E29" s="16">
        <v>44</v>
      </c>
      <c r="F29" s="22">
        <v>44</v>
      </c>
      <c r="G29" s="15">
        <v>23</v>
      </c>
      <c r="H29" s="13">
        <f t="shared" si="0"/>
        <v>22.854031200000001</v>
      </c>
      <c r="I29" s="13">
        <f t="shared" si="1"/>
        <v>22.220207900000002</v>
      </c>
      <c r="J29" s="17">
        <f t="shared" si="2"/>
        <v>0.97226645511886767</v>
      </c>
      <c r="K29" s="13">
        <f t="shared" si="3"/>
        <v>0.63382329999999953</v>
      </c>
      <c r="L29" s="13">
        <f t="shared" si="4"/>
        <v>0.31900000000000084</v>
      </c>
      <c r="M29" s="16">
        <f t="shared" si="5"/>
        <v>22</v>
      </c>
      <c r="N29" s="15">
        <f t="shared" si="6"/>
        <v>0.10000000000000142</v>
      </c>
    </row>
    <row r="30" spans="1:14" x14ac:dyDescent="0.25">
      <c r="A30" s="13">
        <v>12.012</v>
      </c>
      <c r="B30" s="14">
        <v>2.0023</v>
      </c>
      <c r="C30" s="13">
        <v>11.667999999999999</v>
      </c>
      <c r="D30" s="14">
        <v>1.9999</v>
      </c>
      <c r="E30" s="16">
        <v>47</v>
      </c>
      <c r="F30" s="22">
        <v>47</v>
      </c>
      <c r="G30" s="15">
        <v>23</v>
      </c>
      <c r="H30" s="13">
        <f t="shared" si="0"/>
        <v>24.0516276</v>
      </c>
      <c r="I30" s="13">
        <f t="shared" si="1"/>
        <v>23.334833199999998</v>
      </c>
      <c r="J30" s="17">
        <f t="shared" si="2"/>
        <v>0.97019767593607675</v>
      </c>
      <c r="K30" s="13">
        <f t="shared" si="3"/>
        <v>0.71679440000000127</v>
      </c>
      <c r="L30" s="13">
        <f t="shared" si="4"/>
        <v>0.34400000000000119</v>
      </c>
      <c r="M30" s="16">
        <f t="shared" si="5"/>
        <v>25</v>
      </c>
      <c r="N30" s="15">
        <f t="shared" si="6"/>
        <v>0.10000000000000142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CBAC5-66D5-294E-9A62-E40DF8B7ED0F}">
  <dimension ref="A1:N30"/>
  <sheetViews>
    <sheetView workbookViewId="0">
      <selection activeCell="N1" sqref="N1:N1048576"/>
    </sheetView>
  </sheetViews>
  <sheetFormatPr defaultColWidth="11" defaultRowHeight="15.75" x14ac:dyDescent="0.25"/>
  <cols>
    <col min="1" max="2" width="6.375" bestFit="1" customWidth="1"/>
    <col min="3" max="3" width="7.5" bestFit="1" customWidth="1"/>
    <col min="4" max="4" width="6.875" bestFit="1" customWidth="1"/>
    <col min="5" max="6" width="7.125" bestFit="1" customWidth="1"/>
    <col min="7" max="7" width="8.25" bestFit="1" customWidth="1"/>
    <col min="8" max="8" width="6.875" bestFit="1" customWidth="1"/>
    <col min="9" max="9" width="8" bestFit="1" customWidth="1"/>
    <col min="10" max="10" width="11.875" bestFit="1" customWidth="1"/>
    <col min="11" max="11" width="13.625" bestFit="1" customWidth="1"/>
    <col min="12" max="12" width="14.5" bestFit="1" customWidth="1"/>
    <col min="13" max="13" width="8.25" bestFit="1" customWidth="1"/>
    <col min="14" max="14" width="9.375" bestFit="1" customWidth="1"/>
  </cols>
  <sheetData>
    <row r="1" spans="1:14" x14ac:dyDescent="0.25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21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18" t="s">
        <v>25</v>
      </c>
      <c r="N1" s="18" t="s">
        <v>26</v>
      </c>
    </row>
    <row r="2" spans="1:14" x14ac:dyDescent="0.25">
      <c r="A2" s="13">
        <v>16.024999999999999</v>
      </c>
      <c r="B2" s="14">
        <v>1.0999999999999999E-2</v>
      </c>
      <c r="C2" s="13">
        <v>16.021000000000001</v>
      </c>
      <c r="D2" s="14">
        <v>1.01E-2</v>
      </c>
      <c r="E2" s="16">
        <v>22</v>
      </c>
      <c r="F2" s="22">
        <v>22</v>
      </c>
      <c r="G2" s="15">
        <v>23</v>
      </c>
      <c r="H2" s="13">
        <f>A2*B2</f>
        <v>0.17627499999999999</v>
      </c>
      <c r="I2" s="13">
        <f>C2*D2</f>
        <v>0.16181210000000001</v>
      </c>
      <c r="J2" s="17">
        <f>I2/H2</f>
        <v>0.91795263083250622</v>
      </c>
      <c r="K2" s="13">
        <f>H2-I2</f>
        <v>1.4462899999999973E-2</v>
      </c>
      <c r="L2" s="13">
        <f>(A2-C2)</f>
        <v>3.9999999999977831E-3</v>
      </c>
      <c r="M2" s="16">
        <f>E2-$E$2</f>
        <v>0</v>
      </c>
      <c r="N2" s="15">
        <f>G2-$G$2</f>
        <v>0</v>
      </c>
    </row>
    <row r="3" spans="1:14" x14ac:dyDescent="0.25">
      <c r="A3" s="13">
        <v>16.024999999999999</v>
      </c>
      <c r="B3" s="14">
        <v>2.0799999999999999E-2</v>
      </c>
      <c r="C3" s="13">
        <v>16.02</v>
      </c>
      <c r="D3" s="14">
        <v>1.9900000000000001E-2</v>
      </c>
      <c r="E3" s="16">
        <v>22</v>
      </c>
      <c r="F3" s="22">
        <v>22</v>
      </c>
      <c r="G3" s="15">
        <v>23</v>
      </c>
      <c r="H3" s="13">
        <f t="shared" ref="H3:H30" si="0">A3*B3</f>
        <v>0.33331999999999995</v>
      </c>
      <c r="I3" s="13">
        <f t="shared" ref="I3:I30" si="1">C3*D3</f>
        <v>0.31879800000000003</v>
      </c>
      <c r="J3" s="17">
        <f t="shared" ref="J3:J30" si="2">I3/H3</f>
        <v>0.9564322572902918</v>
      </c>
      <c r="K3" s="13">
        <f t="shared" ref="K3:K30" si="3">H3-I3</f>
        <v>1.4521999999999924E-2</v>
      </c>
      <c r="L3" s="13">
        <f t="shared" ref="L3:L30" si="4">(A3-C3)</f>
        <v>4.9999999999990052E-3</v>
      </c>
      <c r="M3" s="16">
        <f t="shared" ref="M3:M30" si="5">E3-$E$2</f>
        <v>0</v>
      </c>
      <c r="N3" s="15">
        <f t="shared" ref="N3:N30" si="6">G3-$G$2</f>
        <v>0</v>
      </c>
    </row>
    <row r="4" spans="1:14" x14ac:dyDescent="0.25">
      <c r="A4" s="13">
        <v>16.024999999999999</v>
      </c>
      <c r="B4" s="14">
        <v>3.1199999999999999E-2</v>
      </c>
      <c r="C4" s="13">
        <v>16.018999999999998</v>
      </c>
      <c r="D4" s="14">
        <v>3.0200000000000001E-2</v>
      </c>
      <c r="E4" s="16">
        <v>22</v>
      </c>
      <c r="F4" s="22">
        <v>22</v>
      </c>
      <c r="G4" s="15">
        <v>23</v>
      </c>
      <c r="H4" s="13">
        <f t="shared" si="0"/>
        <v>0.49997999999999992</v>
      </c>
      <c r="I4" s="13">
        <f t="shared" si="1"/>
        <v>0.48377379999999998</v>
      </c>
      <c r="J4" s="17">
        <f t="shared" si="2"/>
        <v>0.96758630345213814</v>
      </c>
      <c r="K4" s="13">
        <f t="shared" si="3"/>
        <v>1.6206199999999948E-2</v>
      </c>
      <c r="L4" s="13">
        <f t="shared" si="4"/>
        <v>6.0000000000002274E-3</v>
      </c>
      <c r="M4" s="16">
        <f t="shared" si="5"/>
        <v>0</v>
      </c>
      <c r="N4" s="15">
        <f t="shared" si="6"/>
        <v>0</v>
      </c>
    </row>
    <row r="5" spans="1:14" x14ac:dyDescent="0.25">
      <c r="A5" s="13">
        <v>16.016999999999999</v>
      </c>
      <c r="B5" s="14">
        <v>4.1000000000000002E-2</v>
      </c>
      <c r="C5" s="13">
        <v>16.016999999999999</v>
      </c>
      <c r="D5" s="14">
        <v>4.0099999999999997E-2</v>
      </c>
      <c r="E5" s="16">
        <v>22</v>
      </c>
      <c r="F5" s="22">
        <v>22</v>
      </c>
      <c r="G5" s="15">
        <v>23</v>
      </c>
      <c r="H5" s="13">
        <f t="shared" si="0"/>
        <v>0.65669699999999998</v>
      </c>
      <c r="I5" s="13">
        <f t="shared" si="1"/>
        <v>0.64228169999999996</v>
      </c>
      <c r="J5" s="17">
        <f t="shared" si="2"/>
        <v>0.97804878048780486</v>
      </c>
      <c r="K5" s="13">
        <f t="shared" si="3"/>
        <v>1.441530000000002E-2</v>
      </c>
      <c r="L5" s="13">
        <f t="shared" si="4"/>
        <v>0</v>
      </c>
      <c r="M5" s="16">
        <f t="shared" si="5"/>
        <v>0</v>
      </c>
      <c r="N5" s="15">
        <f t="shared" si="6"/>
        <v>0</v>
      </c>
    </row>
    <row r="6" spans="1:14" x14ac:dyDescent="0.25">
      <c r="A6" s="13">
        <v>16.024999999999999</v>
      </c>
      <c r="B6" s="14">
        <v>5.0799999999999998E-2</v>
      </c>
      <c r="C6" s="13">
        <v>16.015999999999998</v>
      </c>
      <c r="D6" s="14">
        <v>4.99E-2</v>
      </c>
      <c r="E6" s="16">
        <v>22</v>
      </c>
      <c r="F6" s="22">
        <v>22</v>
      </c>
      <c r="G6" s="15">
        <v>23</v>
      </c>
      <c r="H6" s="13">
        <f t="shared" si="0"/>
        <v>0.81406999999999985</v>
      </c>
      <c r="I6" s="13">
        <f t="shared" si="1"/>
        <v>0.79919839999999986</v>
      </c>
      <c r="J6" s="17">
        <f t="shared" si="2"/>
        <v>0.98173179210632999</v>
      </c>
      <c r="K6" s="13">
        <f t="shared" si="3"/>
        <v>1.4871599999999985E-2</v>
      </c>
      <c r="L6" s="13">
        <f t="shared" si="4"/>
        <v>9.0000000000003411E-3</v>
      </c>
      <c r="M6" s="16">
        <f t="shared" si="5"/>
        <v>0</v>
      </c>
      <c r="N6" s="15">
        <f t="shared" si="6"/>
        <v>0</v>
      </c>
    </row>
    <row r="7" spans="1:14" x14ac:dyDescent="0.25">
      <c r="A7" s="13">
        <v>16.024999999999999</v>
      </c>
      <c r="B7" s="14">
        <v>6.1100000000000002E-2</v>
      </c>
      <c r="C7" s="13">
        <v>16.013999999999999</v>
      </c>
      <c r="D7" s="14">
        <v>6.0199999999999997E-2</v>
      </c>
      <c r="E7" s="16">
        <v>22</v>
      </c>
      <c r="F7" s="22">
        <v>22</v>
      </c>
      <c r="G7" s="15">
        <v>23</v>
      </c>
      <c r="H7" s="13">
        <f t="shared" si="0"/>
        <v>0.97912749999999993</v>
      </c>
      <c r="I7" s="13">
        <f t="shared" si="1"/>
        <v>0.96404279999999987</v>
      </c>
      <c r="J7" s="17">
        <f t="shared" si="2"/>
        <v>0.98459373268547756</v>
      </c>
      <c r="K7" s="13">
        <f t="shared" si="3"/>
        <v>1.5084700000000062E-2</v>
      </c>
      <c r="L7" s="13">
        <f t="shared" si="4"/>
        <v>1.0999999999999233E-2</v>
      </c>
      <c r="M7" s="16">
        <f t="shared" si="5"/>
        <v>0</v>
      </c>
      <c r="N7" s="15">
        <f t="shared" si="6"/>
        <v>0</v>
      </c>
    </row>
    <row r="8" spans="1:14" x14ac:dyDescent="0.25">
      <c r="A8" s="13">
        <v>16.024999999999999</v>
      </c>
      <c r="B8" s="14">
        <v>7.0900000000000005E-2</v>
      </c>
      <c r="C8" s="13">
        <v>16.013000000000002</v>
      </c>
      <c r="D8" s="14">
        <v>7.0000000000000007E-2</v>
      </c>
      <c r="E8" s="16">
        <v>22</v>
      </c>
      <c r="F8" s="22">
        <v>22</v>
      </c>
      <c r="G8" s="15">
        <v>23</v>
      </c>
      <c r="H8" s="13">
        <f t="shared" si="0"/>
        <v>1.1361725</v>
      </c>
      <c r="I8" s="13">
        <f t="shared" si="1"/>
        <v>1.1209100000000003</v>
      </c>
      <c r="J8" s="17">
        <f t="shared" si="2"/>
        <v>0.98656674052575666</v>
      </c>
      <c r="K8" s="13">
        <f t="shared" si="3"/>
        <v>1.5262499999999735E-2</v>
      </c>
      <c r="L8" s="13">
        <f t="shared" si="4"/>
        <v>1.1999999999996902E-2</v>
      </c>
      <c r="M8" s="16">
        <f t="shared" si="5"/>
        <v>0</v>
      </c>
      <c r="N8" s="15">
        <f t="shared" si="6"/>
        <v>0</v>
      </c>
    </row>
    <row r="9" spans="1:14" x14ac:dyDescent="0.25">
      <c r="A9" s="13">
        <v>16.024999999999999</v>
      </c>
      <c r="B9" s="14">
        <v>8.0799999999999997E-2</v>
      </c>
      <c r="C9" s="13">
        <v>16.012</v>
      </c>
      <c r="D9" s="14">
        <v>7.9799999999999996E-2</v>
      </c>
      <c r="E9" s="16">
        <v>22</v>
      </c>
      <c r="F9" s="22">
        <v>22</v>
      </c>
      <c r="G9" s="15">
        <v>23</v>
      </c>
      <c r="H9" s="13">
        <f t="shared" si="0"/>
        <v>1.2948199999999999</v>
      </c>
      <c r="I9" s="13">
        <f t="shared" si="1"/>
        <v>1.2777575999999999</v>
      </c>
      <c r="J9" s="17">
        <f t="shared" si="2"/>
        <v>0.98682256993250028</v>
      </c>
      <c r="K9" s="13">
        <f t="shared" si="3"/>
        <v>1.7062399999999922E-2</v>
      </c>
      <c r="L9" s="13">
        <f t="shared" si="4"/>
        <v>1.2999999999998124E-2</v>
      </c>
      <c r="M9" s="16">
        <f t="shared" si="5"/>
        <v>0</v>
      </c>
      <c r="N9" s="15">
        <f t="shared" si="6"/>
        <v>0</v>
      </c>
    </row>
    <row r="10" spans="1:14" x14ac:dyDescent="0.25">
      <c r="A10" s="13">
        <v>16.024999999999999</v>
      </c>
      <c r="B10" s="14">
        <v>9.11E-2</v>
      </c>
      <c r="C10" s="13">
        <v>16.010000000000002</v>
      </c>
      <c r="D10" s="14">
        <v>9.01E-2</v>
      </c>
      <c r="E10" s="16">
        <v>22</v>
      </c>
      <c r="F10" s="22">
        <v>22</v>
      </c>
      <c r="G10" s="15">
        <v>23</v>
      </c>
      <c r="H10" s="13">
        <f t="shared" si="0"/>
        <v>1.4598774999999999</v>
      </c>
      <c r="I10" s="13">
        <f t="shared" si="1"/>
        <v>1.442501</v>
      </c>
      <c r="J10" s="17">
        <f t="shared" si="2"/>
        <v>0.98809728898486349</v>
      </c>
      <c r="K10" s="13">
        <f t="shared" si="3"/>
        <v>1.7376499999999906E-2</v>
      </c>
      <c r="L10" s="13">
        <f t="shared" si="4"/>
        <v>1.4999999999997016E-2</v>
      </c>
      <c r="M10" s="16">
        <f t="shared" si="5"/>
        <v>0</v>
      </c>
      <c r="N10" s="15">
        <f t="shared" si="6"/>
        <v>0</v>
      </c>
    </row>
    <row r="11" spans="1:14" x14ac:dyDescent="0.25">
      <c r="A11" s="13">
        <v>16.024999999999999</v>
      </c>
      <c r="B11" s="14">
        <v>0.1009</v>
      </c>
      <c r="C11" s="13">
        <v>16.009</v>
      </c>
      <c r="D11" s="14">
        <v>9.9900000000000003E-2</v>
      </c>
      <c r="E11" s="16">
        <v>22</v>
      </c>
      <c r="F11" s="22">
        <v>22</v>
      </c>
      <c r="G11" s="15">
        <v>23</v>
      </c>
      <c r="H11" s="13">
        <f t="shared" si="0"/>
        <v>1.6169224999999998</v>
      </c>
      <c r="I11" s="13">
        <f t="shared" si="1"/>
        <v>1.5992991000000001</v>
      </c>
      <c r="J11" s="17">
        <f t="shared" si="2"/>
        <v>0.98910065262868208</v>
      </c>
      <c r="K11" s="13">
        <f t="shared" si="3"/>
        <v>1.7623399999999734E-2</v>
      </c>
      <c r="L11" s="13">
        <f t="shared" si="4"/>
        <v>1.5999999999998238E-2</v>
      </c>
      <c r="M11" s="16">
        <f t="shared" si="5"/>
        <v>0</v>
      </c>
      <c r="N11" s="15">
        <f t="shared" si="6"/>
        <v>0</v>
      </c>
    </row>
    <row r="12" spans="1:14" x14ac:dyDescent="0.25">
      <c r="A12" s="13">
        <v>16.024999999999999</v>
      </c>
      <c r="B12" s="14">
        <v>0.20119999999999999</v>
      </c>
      <c r="C12" s="13">
        <v>15.994999999999999</v>
      </c>
      <c r="D12" s="14">
        <v>0.2001</v>
      </c>
      <c r="E12" s="16">
        <v>22</v>
      </c>
      <c r="F12" s="22">
        <v>22</v>
      </c>
      <c r="G12" s="15">
        <v>23</v>
      </c>
      <c r="H12" s="13">
        <f t="shared" si="0"/>
        <v>3.2242299999999995</v>
      </c>
      <c r="I12" s="13">
        <f t="shared" si="1"/>
        <v>3.2005995</v>
      </c>
      <c r="J12" s="17">
        <f t="shared" si="2"/>
        <v>0.99267096329976479</v>
      </c>
      <c r="K12" s="13">
        <f t="shared" si="3"/>
        <v>2.3630499999999444E-2</v>
      </c>
      <c r="L12" s="13">
        <f t="shared" si="4"/>
        <v>2.9999999999999361E-2</v>
      </c>
      <c r="M12" s="16">
        <f t="shared" si="5"/>
        <v>0</v>
      </c>
      <c r="N12" s="15">
        <f t="shared" si="6"/>
        <v>0</v>
      </c>
    </row>
    <row r="13" spans="1:14" x14ac:dyDescent="0.25">
      <c r="A13" s="13">
        <v>16.024999999999999</v>
      </c>
      <c r="B13" s="14">
        <v>0.3014</v>
      </c>
      <c r="C13" s="13">
        <v>15.981</v>
      </c>
      <c r="D13" s="14">
        <v>0.30009999999999998</v>
      </c>
      <c r="E13" s="16">
        <v>22</v>
      </c>
      <c r="F13" s="22">
        <v>22</v>
      </c>
      <c r="G13" s="15">
        <v>23</v>
      </c>
      <c r="H13" s="13">
        <f t="shared" si="0"/>
        <v>4.8299349999999999</v>
      </c>
      <c r="I13" s="13">
        <f t="shared" si="1"/>
        <v>4.7958980999999996</v>
      </c>
      <c r="J13" s="17">
        <f t="shared" si="2"/>
        <v>0.99295292793795353</v>
      </c>
      <c r="K13" s="13">
        <f t="shared" si="3"/>
        <v>3.4036900000000259E-2</v>
      </c>
      <c r="L13" s="13">
        <f t="shared" si="4"/>
        <v>4.3999999999998707E-2</v>
      </c>
      <c r="M13" s="16">
        <f t="shared" si="5"/>
        <v>0</v>
      </c>
      <c r="N13" s="15">
        <f t="shared" si="6"/>
        <v>0</v>
      </c>
    </row>
    <row r="14" spans="1:14" x14ac:dyDescent="0.25">
      <c r="A14" s="13">
        <v>16.024000000000001</v>
      </c>
      <c r="B14" s="14">
        <v>0.40110000000000001</v>
      </c>
      <c r="C14" s="13">
        <v>15.967000000000001</v>
      </c>
      <c r="D14" s="14">
        <v>0.39979999999999999</v>
      </c>
      <c r="E14" s="16">
        <v>22</v>
      </c>
      <c r="F14" s="22">
        <v>22</v>
      </c>
      <c r="G14" s="15">
        <v>23</v>
      </c>
      <c r="H14" s="13">
        <f t="shared" si="0"/>
        <v>6.4272264000000003</v>
      </c>
      <c r="I14" s="13">
        <f t="shared" si="1"/>
        <v>6.3836066000000002</v>
      </c>
      <c r="J14" s="17">
        <f t="shared" si="2"/>
        <v>0.99321327781451729</v>
      </c>
      <c r="K14" s="13">
        <f t="shared" si="3"/>
        <v>4.3619800000000097E-2</v>
      </c>
      <c r="L14" s="13">
        <f t="shared" si="4"/>
        <v>5.7000000000000384E-2</v>
      </c>
      <c r="M14" s="16">
        <f t="shared" si="5"/>
        <v>0</v>
      </c>
      <c r="N14" s="15">
        <f t="shared" si="6"/>
        <v>0</v>
      </c>
    </row>
    <row r="15" spans="1:14" x14ac:dyDescent="0.25">
      <c r="A15" s="13">
        <v>16.024000000000001</v>
      </c>
      <c r="B15" s="14">
        <v>0.50139999999999996</v>
      </c>
      <c r="C15" s="13">
        <v>15.952999999999999</v>
      </c>
      <c r="D15" s="14">
        <v>0.49990000000000001</v>
      </c>
      <c r="E15" s="16">
        <v>23</v>
      </c>
      <c r="F15" s="22">
        <v>23</v>
      </c>
      <c r="G15" s="15">
        <v>23</v>
      </c>
      <c r="H15" s="13">
        <f t="shared" si="0"/>
        <v>8.0344335999999998</v>
      </c>
      <c r="I15" s="13">
        <f t="shared" si="1"/>
        <v>7.9749046999999997</v>
      </c>
      <c r="J15" s="17">
        <f t="shared" si="2"/>
        <v>0.99259077827216091</v>
      </c>
      <c r="K15" s="13">
        <f t="shared" si="3"/>
        <v>5.9528900000000107E-2</v>
      </c>
      <c r="L15" s="13">
        <f t="shared" si="4"/>
        <v>7.1000000000001506E-2</v>
      </c>
      <c r="M15" s="16">
        <f t="shared" si="5"/>
        <v>1</v>
      </c>
      <c r="N15" s="15">
        <f t="shared" si="6"/>
        <v>0</v>
      </c>
    </row>
    <row r="16" spans="1:14" x14ac:dyDescent="0.25">
      <c r="A16" s="13">
        <v>16.024000000000001</v>
      </c>
      <c r="B16" s="14">
        <v>0.60160000000000002</v>
      </c>
      <c r="C16" s="13">
        <v>15.939</v>
      </c>
      <c r="D16" s="14">
        <v>0.60009999999999997</v>
      </c>
      <c r="E16" s="16">
        <v>23</v>
      </c>
      <c r="F16" s="22">
        <v>23</v>
      </c>
      <c r="G16" s="15">
        <v>23</v>
      </c>
      <c r="H16" s="13">
        <f t="shared" si="0"/>
        <v>9.6400384000000017</v>
      </c>
      <c r="I16" s="13">
        <f t="shared" si="1"/>
        <v>9.5649938999999993</v>
      </c>
      <c r="J16" s="17">
        <f t="shared" si="2"/>
        <v>0.99221533183934185</v>
      </c>
      <c r="K16" s="13">
        <f t="shared" si="3"/>
        <v>7.5044500000002401E-2</v>
      </c>
      <c r="L16" s="13">
        <f t="shared" si="4"/>
        <v>8.5000000000000853E-2</v>
      </c>
      <c r="M16" s="16">
        <f t="shared" si="5"/>
        <v>1</v>
      </c>
      <c r="N16" s="15">
        <f t="shared" si="6"/>
        <v>0</v>
      </c>
    </row>
    <row r="17" spans="1:14" x14ac:dyDescent="0.25">
      <c r="A17" s="13">
        <v>16.024000000000001</v>
      </c>
      <c r="B17" s="14">
        <v>0.70179999999999998</v>
      </c>
      <c r="C17" s="13">
        <v>15.923999999999999</v>
      </c>
      <c r="D17" s="14">
        <v>0.70020000000000004</v>
      </c>
      <c r="E17" s="16">
        <v>24</v>
      </c>
      <c r="F17" s="22">
        <v>24</v>
      </c>
      <c r="G17" s="15">
        <v>23</v>
      </c>
      <c r="H17" s="13">
        <f t="shared" si="0"/>
        <v>11.2456432</v>
      </c>
      <c r="I17" s="13">
        <f t="shared" si="1"/>
        <v>11.1499848</v>
      </c>
      <c r="J17" s="17">
        <f t="shared" si="2"/>
        <v>0.99149373688114173</v>
      </c>
      <c r="K17" s="13">
        <f t="shared" si="3"/>
        <v>9.5658399999999588E-2</v>
      </c>
      <c r="L17" s="13">
        <f t="shared" si="4"/>
        <v>0.10000000000000142</v>
      </c>
      <c r="M17" s="16">
        <f t="shared" si="5"/>
        <v>2</v>
      </c>
      <c r="N17" s="15">
        <f t="shared" si="6"/>
        <v>0</v>
      </c>
    </row>
    <row r="18" spans="1:14" x14ac:dyDescent="0.25">
      <c r="A18" s="13">
        <v>16.024000000000001</v>
      </c>
      <c r="B18" s="14">
        <v>0.80149999999999999</v>
      </c>
      <c r="C18" s="13">
        <v>15.909000000000001</v>
      </c>
      <c r="D18" s="14">
        <v>0.79959999999999998</v>
      </c>
      <c r="E18" s="16">
        <v>25</v>
      </c>
      <c r="F18" s="22">
        <v>25</v>
      </c>
      <c r="G18" s="15">
        <v>23.1</v>
      </c>
      <c r="H18" s="13">
        <f t="shared" si="0"/>
        <v>12.843236000000001</v>
      </c>
      <c r="I18" s="13">
        <f t="shared" si="1"/>
        <v>12.7208364</v>
      </c>
      <c r="J18" s="17">
        <f t="shared" si="2"/>
        <v>0.99046972273965839</v>
      </c>
      <c r="K18" s="13">
        <f t="shared" si="3"/>
        <v>0.12239960000000139</v>
      </c>
      <c r="L18" s="13">
        <f t="shared" si="4"/>
        <v>0.11500000000000021</v>
      </c>
      <c r="M18" s="16">
        <f t="shared" si="5"/>
        <v>3</v>
      </c>
      <c r="N18" s="15">
        <f t="shared" si="6"/>
        <v>0.10000000000000142</v>
      </c>
    </row>
    <row r="19" spans="1:14" x14ac:dyDescent="0.25">
      <c r="A19" s="13">
        <v>16.024000000000001</v>
      </c>
      <c r="B19" s="14">
        <v>0.90169999999999995</v>
      </c>
      <c r="C19" s="13">
        <v>15.894</v>
      </c>
      <c r="D19" s="14">
        <v>0.89970000000000006</v>
      </c>
      <c r="E19" s="16">
        <v>26</v>
      </c>
      <c r="F19" s="22">
        <v>26</v>
      </c>
      <c r="G19" s="15">
        <v>23.1</v>
      </c>
      <c r="H19" s="13">
        <f t="shared" si="0"/>
        <v>14.448840799999999</v>
      </c>
      <c r="I19" s="13">
        <f t="shared" si="1"/>
        <v>14.299831800000002</v>
      </c>
      <c r="J19" s="17">
        <f t="shared" si="2"/>
        <v>0.98968713116418328</v>
      </c>
      <c r="K19" s="13">
        <f t="shared" si="3"/>
        <v>0.14900899999999773</v>
      </c>
      <c r="L19" s="13">
        <f t="shared" si="4"/>
        <v>0.13000000000000078</v>
      </c>
      <c r="M19" s="16">
        <f t="shared" si="5"/>
        <v>4</v>
      </c>
      <c r="N19" s="15">
        <f t="shared" si="6"/>
        <v>0.10000000000000142</v>
      </c>
    </row>
    <row r="20" spans="1:14" x14ac:dyDescent="0.25">
      <c r="A20" s="13">
        <v>16.024000000000001</v>
      </c>
      <c r="B20" s="14">
        <v>1.0019</v>
      </c>
      <c r="C20" s="13">
        <v>15.878</v>
      </c>
      <c r="D20" s="14">
        <v>0.99990000000000001</v>
      </c>
      <c r="E20" s="16">
        <v>27</v>
      </c>
      <c r="F20" s="22">
        <v>27</v>
      </c>
      <c r="G20" s="15">
        <v>23.1</v>
      </c>
      <c r="H20" s="13">
        <f t="shared" si="0"/>
        <v>16.054445600000001</v>
      </c>
      <c r="I20" s="13">
        <f t="shared" si="1"/>
        <v>15.876412200000001</v>
      </c>
      <c r="J20" s="17">
        <f t="shared" si="2"/>
        <v>0.9889106479017874</v>
      </c>
      <c r="K20" s="13">
        <f t="shared" si="3"/>
        <v>0.17803340000000034</v>
      </c>
      <c r="L20" s="13">
        <f t="shared" si="4"/>
        <v>0.1460000000000008</v>
      </c>
      <c r="M20" s="16">
        <f t="shared" si="5"/>
        <v>5</v>
      </c>
      <c r="N20" s="15">
        <f t="shared" si="6"/>
        <v>0.10000000000000142</v>
      </c>
    </row>
    <row r="21" spans="1:14" x14ac:dyDescent="0.25">
      <c r="A21" s="13">
        <v>16.024000000000001</v>
      </c>
      <c r="B21" s="14">
        <v>1.1021000000000001</v>
      </c>
      <c r="C21" s="13">
        <v>15.862</v>
      </c>
      <c r="D21" s="14">
        <v>1.1000000000000001</v>
      </c>
      <c r="E21" s="16">
        <v>28</v>
      </c>
      <c r="F21" s="22">
        <v>28</v>
      </c>
      <c r="G21" s="15">
        <v>23.1</v>
      </c>
      <c r="H21" s="13">
        <f t="shared" si="0"/>
        <v>17.660050400000003</v>
      </c>
      <c r="I21" s="13">
        <f t="shared" si="1"/>
        <v>17.4482</v>
      </c>
      <c r="J21" s="17">
        <f t="shared" si="2"/>
        <v>0.98800397534539297</v>
      </c>
      <c r="K21" s="13">
        <f t="shared" si="3"/>
        <v>0.21185040000000299</v>
      </c>
      <c r="L21" s="13">
        <f t="shared" si="4"/>
        <v>0.16200000000000081</v>
      </c>
      <c r="M21" s="16">
        <f t="shared" si="5"/>
        <v>6</v>
      </c>
      <c r="N21" s="15">
        <f t="shared" si="6"/>
        <v>0.10000000000000142</v>
      </c>
    </row>
    <row r="22" spans="1:14" x14ac:dyDescent="0.25">
      <c r="A22" s="13">
        <v>16.024000000000001</v>
      </c>
      <c r="B22" s="14">
        <v>1.2018</v>
      </c>
      <c r="C22" s="13">
        <v>15.846</v>
      </c>
      <c r="D22" s="14">
        <v>1.1997</v>
      </c>
      <c r="E22" s="16">
        <v>29</v>
      </c>
      <c r="F22" s="22">
        <v>29</v>
      </c>
      <c r="G22" s="15">
        <v>23.1</v>
      </c>
      <c r="H22" s="13">
        <f t="shared" si="0"/>
        <v>19.2576432</v>
      </c>
      <c r="I22" s="13">
        <f t="shared" si="1"/>
        <v>19.010446200000001</v>
      </c>
      <c r="J22" s="17">
        <f t="shared" si="2"/>
        <v>0.98716369404953974</v>
      </c>
      <c r="K22" s="13">
        <f t="shared" si="3"/>
        <v>0.24719699999999989</v>
      </c>
      <c r="L22" s="13">
        <f t="shared" si="4"/>
        <v>0.17800000000000082</v>
      </c>
      <c r="M22" s="16">
        <f t="shared" si="5"/>
        <v>7</v>
      </c>
      <c r="N22" s="15">
        <f t="shared" si="6"/>
        <v>0.10000000000000142</v>
      </c>
    </row>
    <row r="23" spans="1:14" x14ac:dyDescent="0.25">
      <c r="A23" s="13">
        <v>16.024000000000001</v>
      </c>
      <c r="B23" s="14">
        <v>1.3021</v>
      </c>
      <c r="C23" s="13">
        <v>15.829000000000001</v>
      </c>
      <c r="D23" s="14">
        <v>1.2997000000000001</v>
      </c>
      <c r="E23" s="16">
        <v>30</v>
      </c>
      <c r="F23" s="22">
        <v>30</v>
      </c>
      <c r="G23" s="15">
        <v>23.1</v>
      </c>
      <c r="H23" s="13">
        <f t="shared" si="0"/>
        <v>20.864850400000002</v>
      </c>
      <c r="I23" s="13">
        <f t="shared" si="1"/>
        <v>20.572951300000003</v>
      </c>
      <c r="J23" s="17">
        <f t="shared" si="2"/>
        <v>0.98601000752921775</v>
      </c>
      <c r="K23" s="13">
        <f t="shared" si="3"/>
        <v>0.29189909999999841</v>
      </c>
      <c r="L23" s="13">
        <f t="shared" si="4"/>
        <v>0.19500000000000028</v>
      </c>
      <c r="M23" s="16">
        <f t="shared" si="5"/>
        <v>8</v>
      </c>
      <c r="N23" s="15">
        <f t="shared" si="6"/>
        <v>0.10000000000000142</v>
      </c>
    </row>
    <row r="24" spans="1:14" x14ac:dyDescent="0.25">
      <c r="A24" s="13">
        <v>16.023</v>
      </c>
      <c r="B24" s="14">
        <v>1.4023000000000001</v>
      </c>
      <c r="C24" s="13">
        <v>15.811999999999999</v>
      </c>
      <c r="D24" s="14">
        <v>1.3997999999999999</v>
      </c>
      <c r="E24" s="16">
        <v>32</v>
      </c>
      <c r="F24" s="22">
        <v>32</v>
      </c>
      <c r="G24" s="15">
        <v>23.1</v>
      </c>
      <c r="H24" s="13">
        <f t="shared" si="0"/>
        <v>22.469052900000001</v>
      </c>
      <c r="I24" s="13">
        <f t="shared" si="1"/>
        <v>22.133637599999997</v>
      </c>
      <c r="J24" s="17">
        <f t="shared" si="2"/>
        <v>0.98507212113065945</v>
      </c>
      <c r="K24" s="13">
        <f t="shared" si="3"/>
        <v>0.33541530000000463</v>
      </c>
      <c r="L24" s="13">
        <f t="shared" si="4"/>
        <v>0.2110000000000003</v>
      </c>
      <c r="M24" s="16">
        <f t="shared" si="5"/>
        <v>10</v>
      </c>
      <c r="N24" s="15">
        <f t="shared" si="6"/>
        <v>0.10000000000000142</v>
      </c>
    </row>
    <row r="25" spans="1:14" x14ac:dyDescent="0.25">
      <c r="A25" s="13">
        <v>16.023</v>
      </c>
      <c r="B25" s="14">
        <v>1.5025999999999999</v>
      </c>
      <c r="C25" s="13">
        <v>15.792999999999999</v>
      </c>
      <c r="D25" s="14">
        <v>1.5</v>
      </c>
      <c r="E25" s="16">
        <v>34</v>
      </c>
      <c r="F25" s="22">
        <v>34</v>
      </c>
      <c r="G25" s="15">
        <v>23</v>
      </c>
      <c r="H25" s="13">
        <f t="shared" si="0"/>
        <v>24.076159799999999</v>
      </c>
      <c r="I25" s="13">
        <f t="shared" si="1"/>
        <v>23.689499999999999</v>
      </c>
      <c r="J25" s="17">
        <f t="shared" si="2"/>
        <v>0.98394013816106995</v>
      </c>
      <c r="K25" s="13">
        <f t="shared" si="3"/>
        <v>0.38665980000000033</v>
      </c>
      <c r="L25" s="13">
        <f t="shared" si="4"/>
        <v>0.23000000000000043</v>
      </c>
      <c r="M25" s="16">
        <f t="shared" si="5"/>
        <v>12</v>
      </c>
      <c r="N25" s="15">
        <f t="shared" si="6"/>
        <v>0</v>
      </c>
    </row>
    <row r="26" spans="1:14" x14ac:dyDescent="0.25">
      <c r="A26" s="13">
        <v>16.023</v>
      </c>
      <c r="B26" s="14">
        <v>1.6023000000000001</v>
      </c>
      <c r="C26" s="13">
        <v>15.775</v>
      </c>
      <c r="D26" s="14">
        <v>1.5996999999999999</v>
      </c>
      <c r="E26" s="16">
        <v>35</v>
      </c>
      <c r="F26" s="22">
        <v>35</v>
      </c>
      <c r="G26" s="15">
        <v>23</v>
      </c>
      <c r="H26" s="13">
        <f t="shared" si="0"/>
        <v>25.6736529</v>
      </c>
      <c r="I26" s="13">
        <f t="shared" si="1"/>
        <v>25.235267499999999</v>
      </c>
      <c r="J26" s="17">
        <f t="shared" si="2"/>
        <v>0.98292469709287056</v>
      </c>
      <c r="K26" s="13">
        <f t="shared" si="3"/>
        <v>0.43838540000000137</v>
      </c>
      <c r="L26" s="13">
        <f t="shared" si="4"/>
        <v>0.24799999999999933</v>
      </c>
      <c r="M26" s="16">
        <f t="shared" si="5"/>
        <v>13</v>
      </c>
      <c r="N26" s="15">
        <f t="shared" si="6"/>
        <v>0</v>
      </c>
    </row>
    <row r="27" spans="1:14" x14ac:dyDescent="0.25">
      <c r="A27" s="13">
        <v>16.023</v>
      </c>
      <c r="B27" s="14">
        <v>1.7025999999999999</v>
      </c>
      <c r="C27" s="13">
        <v>15.754</v>
      </c>
      <c r="D27" s="14">
        <v>1.7</v>
      </c>
      <c r="E27" s="16">
        <v>38</v>
      </c>
      <c r="F27" s="22">
        <v>38</v>
      </c>
      <c r="G27" s="15">
        <v>23</v>
      </c>
      <c r="H27" s="13">
        <f t="shared" si="0"/>
        <v>27.280759799999998</v>
      </c>
      <c r="I27" s="13">
        <f t="shared" si="1"/>
        <v>26.781799999999997</v>
      </c>
      <c r="J27" s="17">
        <f t="shared" si="2"/>
        <v>0.98171019415668903</v>
      </c>
      <c r="K27" s="13">
        <f t="shared" si="3"/>
        <v>0.49895980000000151</v>
      </c>
      <c r="L27" s="13">
        <f t="shared" si="4"/>
        <v>0.26900000000000013</v>
      </c>
      <c r="M27" s="16">
        <f t="shared" si="5"/>
        <v>16</v>
      </c>
      <c r="N27" s="15">
        <f t="shared" si="6"/>
        <v>0</v>
      </c>
    </row>
    <row r="28" spans="1:14" x14ac:dyDescent="0.25">
      <c r="A28" s="13">
        <v>16.023</v>
      </c>
      <c r="B28" s="14">
        <v>1.8028999999999999</v>
      </c>
      <c r="C28" s="13">
        <v>15.734</v>
      </c>
      <c r="D28" s="14">
        <v>1.8001</v>
      </c>
      <c r="E28" s="16">
        <v>40</v>
      </c>
      <c r="F28" s="22">
        <v>40</v>
      </c>
      <c r="G28" s="15">
        <v>23</v>
      </c>
      <c r="H28" s="13">
        <f t="shared" si="0"/>
        <v>28.8878667</v>
      </c>
      <c r="I28" s="13">
        <f t="shared" si="1"/>
        <v>28.322773399999999</v>
      </c>
      <c r="J28" s="17">
        <f t="shared" si="2"/>
        <v>0.98043838591930355</v>
      </c>
      <c r="K28" s="13">
        <f t="shared" si="3"/>
        <v>0.56509330000000091</v>
      </c>
      <c r="L28" s="13">
        <f t="shared" si="4"/>
        <v>0.2889999999999997</v>
      </c>
      <c r="M28" s="16">
        <f t="shared" si="5"/>
        <v>18</v>
      </c>
      <c r="N28" s="15">
        <f t="shared" si="6"/>
        <v>0</v>
      </c>
    </row>
    <row r="29" spans="1:14" x14ac:dyDescent="0.25">
      <c r="A29" s="13">
        <v>16.023</v>
      </c>
      <c r="B29" s="14">
        <v>1.9031</v>
      </c>
      <c r="C29" s="13">
        <v>15.711</v>
      </c>
      <c r="D29" s="14">
        <v>1.9003000000000001</v>
      </c>
      <c r="E29" s="16">
        <v>43</v>
      </c>
      <c r="F29" s="22">
        <v>43</v>
      </c>
      <c r="G29" s="15">
        <v>23</v>
      </c>
      <c r="H29" s="13">
        <f t="shared" si="0"/>
        <v>30.4933713</v>
      </c>
      <c r="I29" s="13">
        <f t="shared" si="1"/>
        <v>29.855613300000002</v>
      </c>
      <c r="J29" s="17">
        <f t="shared" si="2"/>
        <v>0.97908535616722714</v>
      </c>
      <c r="K29" s="13">
        <f t="shared" si="3"/>
        <v>0.63775799999999805</v>
      </c>
      <c r="L29" s="13">
        <f t="shared" si="4"/>
        <v>0.31199999999999939</v>
      </c>
      <c r="M29" s="16">
        <f t="shared" si="5"/>
        <v>21</v>
      </c>
      <c r="N29" s="15">
        <f t="shared" si="6"/>
        <v>0</v>
      </c>
    </row>
    <row r="30" spans="1:14" x14ac:dyDescent="0.25">
      <c r="A30" s="13">
        <v>16.023</v>
      </c>
      <c r="B30" s="14">
        <v>2.0028000000000001</v>
      </c>
      <c r="C30" s="13">
        <v>15.688000000000001</v>
      </c>
      <c r="D30" s="14">
        <v>1.9990000000000001</v>
      </c>
      <c r="E30" s="16">
        <v>46</v>
      </c>
      <c r="F30" s="22">
        <v>46</v>
      </c>
      <c r="G30" s="15">
        <v>23</v>
      </c>
      <c r="H30" s="13">
        <f t="shared" si="0"/>
        <v>32.090864400000001</v>
      </c>
      <c r="I30" s="13">
        <f t="shared" si="1"/>
        <v>31.360312000000004</v>
      </c>
      <c r="J30" s="17">
        <f t="shared" si="2"/>
        <v>0.97723487934466491</v>
      </c>
      <c r="K30" s="13">
        <f t="shared" si="3"/>
        <v>0.73055239999999699</v>
      </c>
      <c r="L30" s="13">
        <f t="shared" si="4"/>
        <v>0.33499999999999908</v>
      </c>
      <c r="M30" s="16">
        <f t="shared" si="5"/>
        <v>24</v>
      </c>
      <c r="N30" s="15">
        <f t="shared" si="6"/>
        <v>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9306A9-EF66-EE48-BA84-1E1625B1BF9A}">
  <dimension ref="A1:N30"/>
  <sheetViews>
    <sheetView workbookViewId="0">
      <selection activeCell="N1" sqref="N1:N1048576"/>
    </sheetView>
  </sheetViews>
  <sheetFormatPr defaultColWidth="11" defaultRowHeight="15.75" x14ac:dyDescent="0.25"/>
  <cols>
    <col min="1" max="2" width="6.375" bestFit="1" customWidth="1"/>
    <col min="3" max="3" width="7.5" bestFit="1" customWidth="1"/>
    <col min="4" max="4" width="6.875" bestFit="1" customWidth="1"/>
    <col min="5" max="6" width="7.125" bestFit="1" customWidth="1"/>
    <col min="7" max="7" width="8.25" bestFit="1" customWidth="1"/>
    <col min="8" max="8" width="6.875" bestFit="1" customWidth="1"/>
    <col min="9" max="9" width="8" bestFit="1" customWidth="1"/>
    <col min="10" max="10" width="11.875" bestFit="1" customWidth="1"/>
    <col min="11" max="11" width="13.625" bestFit="1" customWidth="1"/>
    <col min="12" max="12" width="14.5" bestFit="1" customWidth="1"/>
    <col min="13" max="13" width="8.25" bestFit="1" customWidth="1"/>
    <col min="14" max="14" width="9.375" bestFit="1" customWidth="1"/>
  </cols>
  <sheetData>
    <row r="1" spans="1:14" x14ac:dyDescent="0.25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21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18" t="s">
        <v>25</v>
      </c>
      <c r="N1" s="18" t="s">
        <v>26</v>
      </c>
    </row>
    <row r="2" spans="1:14" x14ac:dyDescent="0.25">
      <c r="A2" s="13">
        <v>24.050999999999998</v>
      </c>
      <c r="B2" s="14">
        <v>1.4500000000000001E-2</v>
      </c>
      <c r="C2" s="13">
        <v>24.045999999999999</v>
      </c>
      <c r="D2" s="14">
        <v>1.01E-2</v>
      </c>
      <c r="E2" s="16">
        <v>23</v>
      </c>
      <c r="F2" s="22">
        <v>23</v>
      </c>
      <c r="G2" s="15">
        <v>22.9</v>
      </c>
      <c r="H2" s="13">
        <f>A2*B2</f>
        <v>0.34873949999999998</v>
      </c>
      <c r="I2" s="13">
        <f>C2*D2</f>
        <v>0.24286459999999999</v>
      </c>
      <c r="J2" s="17">
        <f>I2/H2</f>
        <v>0.69640691691076007</v>
      </c>
      <c r="K2" s="13">
        <f>H2-I2</f>
        <v>0.10587489999999999</v>
      </c>
      <c r="L2" s="13">
        <f>(A2-C2)</f>
        <v>4.9999999999990052E-3</v>
      </c>
      <c r="M2" s="16">
        <f>E2-$E$2</f>
        <v>0</v>
      </c>
      <c r="N2" s="15">
        <f>G2-$G$2</f>
        <v>0</v>
      </c>
    </row>
    <row r="3" spans="1:14" x14ac:dyDescent="0.25">
      <c r="A3" s="13">
        <v>24.050999999999998</v>
      </c>
      <c r="B3" s="14">
        <v>2.4199999999999999E-2</v>
      </c>
      <c r="C3" s="13">
        <v>24.044</v>
      </c>
      <c r="D3" s="14">
        <v>1.9900000000000001E-2</v>
      </c>
      <c r="E3" s="16">
        <v>23</v>
      </c>
      <c r="F3" s="22">
        <v>23</v>
      </c>
      <c r="G3" s="15">
        <v>22.9</v>
      </c>
      <c r="H3" s="13">
        <f t="shared" ref="H3:H30" si="0">A3*B3</f>
        <v>0.58203419999999995</v>
      </c>
      <c r="I3" s="13">
        <f t="shared" ref="I3:I30" si="1">C3*D3</f>
        <v>0.47847560000000006</v>
      </c>
      <c r="J3" s="17">
        <f t="shared" ref="J3:J30" si="2">I3/H3</f>
        <v>0.82207471657163811</v>
      </c>
      <c r="K3" s="13">
        <f t="shared" ref="K3:K30" si="3">H3-I3</f>
        <v>0.10355859999999989</v>
      </c>
      <c r="L3" s="13">
        <f t="shared" ref="L3:L30" si="4">(A3-C3)</f>
        <v>6.9999999999978968E-3</v>
      </c>
      <c r="M3" s="16">
        <f t="shared" ref="M3:M30" si="5">E3-$E$2</f>
        <v>0</v>
      </c>
      <c r="N3" s="15">
        <f t="shared" ref="N3:N30" si="6">G3-$G$2</f>
        <v>0</v>
      </c>
    </row>
    <row r="4" spans="1:14" x14ac:dyDescent="0.25">
      <c r="A4" s="13">
        <v>24.050999999999998</v>
      </c>
      <c r="B4" s="14">
        <v>3.4599999999999999E-2</v>
      </c>
      <c r="C4" s="13">
        <v>24.042999999999999</v>
      </c>
      <c r="D4" s="14">
        <v>3.0300000000000001E-2</v>
      </c>
      <c r="E4" s="16">
        <v>23</v>
      </c>
      <c r="F4" s="22">
        <v>23</v>
      </c>
      <c r="G4" s="15">
        <v>22.9</v>
      </c>
      <c r="H4" s="13">
        <f t="shared" si="0"/>
        <v>0.83216459999999992</v>
      </c>
      <c r="I4" s="13">
        <f t="shared" si="1"/>
        <v>0.72850289999999995</v>
      </c>
      <c r="J4" s="17">
        <f t="shared" si="2"/>
        <v>0.87543125482626882</v>
      </c>
      <c r="K4" s="13">
        <f t="shared" si="3"/>
        <v>0.10366169999999997</v>
      </c>
      <c r="L4" s="13">
        <f t="shared" si="4"/>
        <v>7.9999999999991189E-3</v>
      </c>
      <c r="M4" s="16">
        <f t="shared" si="5"/>
        <v>0</v>
      </c>
      <c r="N4" s="15">
        <f t="shared" si="6"/>
        <v>0</v>
      </c>
    </row>
    <row r="5" spans="1:14" x14ac:dyDescent="0.25">
      <c r="A5" s="13">
        <v>24.050999999999998</v>
      </c>
      <c r="B5" s="14">
        <v>4.4400000000000002E-2</v>
      </c>
      <c r="C5" s="13">
        <v>24.041</v>
      </c>
      <c r="D5" s="14">
        <v>4.0099999999999997E-2</v>
      </c>
      <c r="E5" s="16">
        <v>23</v>
      </c>
      <c r="F5" s="22">
        <v>23</v>
      </c>
      <c r="G5" s="15">
        <v>22.9</v>
      </c>
      <c r="H5" s="13">
        <f t="shared" si="0"/>
        <v>1.0678643999999999</v>
      </c>
      <c r="I5" s="13">
        <f t="shared" si="1"/>
        <v>0.96404409999999996</v>
      </c>
      <c r="J5" s="17">
        <f t="shared" si="2"/>
        <v>0.90277763731050498</v>
      </c>
      <c r="K5" s="13">
        <f t="shared" si="3"/>
        <v>0.10382029999999998</v>
      </c>
      <c r="L5" s="13">
        <f t="shared" si="4"/>
        <v>9.9999999999980105E-3</v>
      </c>
      <c r="M5" s="16">
        <f t="shared" si="5"/>
        <v>0</v>
      </c>
      <c r="N5" s="15">
        <f t="shared" si="6"/>
        <v>0</v>
      </c>
    </row>
    <row r="6" spans="1:14" x14ac:dyDescent="0.25">
      <c r="A6" s="13">
        <v>24.050999999999998</v>
      </c>
      <c r="B6" s="14">
        <v>5.4300000000000001E-2</v>
      </c>
      <c r="C6" s="13">
        <v>24.04</v>
      </c>
      <c r="D6" s="14">
        <v>4.99E-2</v>
      </c>
      <c r="E6" s="16">
        <v>23</v>
      </c>
      <c r="F6" s="22">
        <v>23</v>
      </c>
      <c r="G6" s="15">
        <v>22.9</v>
      </c>
      <c r="H6" s="13">
        <f t="shared" si="0"/>
        <v>1.3059692999999999</v>
      </c>
      <c r="I6" s="13">
        <f t="shared" si="1"/>
        <v>1.1995959999999999</v>
      </c>
      <c r="J6" s="17">
        <f t="shared" si="2"/>
        <v>0.91854839160461121</v>
      </c>
      <c r="K6" s="13">
        <f t="shared" si="3"/>
        <v>0.1063733</v>
      </c>
      <c r="L6" s="13">
        <f t="shared" si="4"/>
        <v>1.0999999999999233E-2</v>
      </c>
      <c r="M6" s="16">
        <f t="shared" si="5"/>
        <v>0</v>
      </c>
      <c r="N6" s="15">
        <f t="shared" si="6"/>
        <v>0</v>
      </c>
    </row>
    <row r="7" spans="1:14" x14ac:dyDescent="0.25">
      <c r="A7" s="13">
        <v>24.050999999999998</v>
      </c>
      <c r="B7" s="14">
        <v>6.4600000000000005E-2</v>
      </c>
      <c r="C7" s="13">
        <v>24.038</v>
      </c>
      <c r="D7" s="14">
        <v>6.0199999999999997E-2</v>
      </c>
      <c r="E7" s="16">
        <v>23</v>
      </c>
      <c r="F7" s="22">
        <v>23</v>
      </c>
      <c r="G7" s="15">
        <v>22.9</v>
      </c>
      <c r="H7" s="13">
        <f t="shared" si="0"/>
        <v>1.5536946</v>
      </c>
      <c r="I7" s="13">
        <f t="shared" si="1"/>
        <v>1.4470875999999999</v>
      </c>
      <c r="J7" s="17">
        <f t="shared" si="2"/>
        <v>0.93138484229783636</v>
      </c>
      <c r="K7" s="13">
        <f t="shared" si="3"/>
        <v>0.10660700000000012</v>
      </c>
      <c r="L7" s="13">
        <f t="shared" si="4"/>
        <v>1.2999999999998124E-2</v>
      </c>
      <c r="M7" s="16">
        <f t="shared" si="5"/>
        <v>0</v>
      </c>
      <c r="N7" s="15">
        <f t="shared" si="6"/>
        <v>0</v>
      </c>
    </row>
    <row r="8" spans="1:14" x14ac:dyDescent="0.25">
      <c r="A8" s="13">
        <v>24.050999999999998</v>
      </c>
      <c r="B8" s="14">
        <v>7.4399999999999994E-2</v>
      </c>
      <c r="C8" s="13">
        <v>24.036999999999999</v>
      </c>
      <c r="D8" s="14">
        <v>7.0099999999999996E-2</v>
      </c>
      <c r="E8" s="16">
        <v>23</v>
      </c>
      <c r="F8" s="22">
        <v>23</v>
      </c>
      <c r="G8" s="15">
        <v>22.9</v>
      </c>
      <c r="H8" s="13">
        <f t="shared" si="0"/>
        <v>1.7893943999999997</v>
      </c>
      <c r="I8" s="13">
        <f t="shared" si="1"/>
        <v>1.6849936999999999</v>
      </c>
      <c r="J8" s="17">
        <f t="shared" si="2"/>
        <v>0.94165584736377861</v>
      </c>
      <c r="K8" s="13">
        <f t="shared" si="3"/>
        <v>0.10440069999999979</v>
      </c>
      <c r="L8" s="13">
        <f t="shared" si="4"/>
        <v>1.3999999999999346E-2</v>
      </c>
      <c r="M8" s="16">
        <f t="shared" si="5"/>
        <v>0</v>
      </c>
      <c r="N8" s="15">
        <f t="shared" si="6"/>
        <v>0</v>
      </c>
    </row>
    <row r="9" spans="1:14" x14ac:dyDescent="0.25">
      <c r="A9" s="13">
        <v>24.050999999999998</v>
      </c>
      <c r="B9" s="14">
        <v>8.43E-2</v>
      </c>
      <c r="C9" s="13">
        <v>24.035</v>
      </c>
      <c r="D9" s="14">
        <v>7.9899999999999999E-2</v>
      </c>
      <c r="E9" s="16">
        <v>23</v>
      </c>
      <c r="F9" s="22">
        <v>23</v>
      </c>
      <c r="G9" s="15">
        <v>22.9</v>
      </c>
      <c r="H9" s="13">
        <f t="shared" si="0"/>
        <v>2.0274992999999997</v>
      </c>
      <c r="I9" s="13">
        <f t="shared" si="1"/>
        <v>1.9203965000000001</v>
      </c>
      <c r="J9" s="17">
        <f t="shared" si="2"/>
        <v>0.94717492627494393</v>
      </c>
      <c r="K9" s="13">
        <f t="shared" si="3"/>
        <v>0.10710279999999961</v>
      </c>
      <c r="L9" s="13">
        <f t="shared" si="4"/>
        <v>1.5999999999998238E-2</v>
      </c>
      <c r="M9" s="16">
        <f t="shared" si="5"/>
        <v>0</v>
      </c>
      <c r="N9" s="15">
        <f t="shared" si="6"/>
        <v>0</v>
      </c>
    </row>
    <row r="10" spans="1:14" x14ac:dyDescent="0.25">
      <c r="A10" s="13">
        <v>24.050999999999998</v>
      </c>
      <c r="B10" s="14">
        <v>9.4600000000000004E-2</v>
      </c>
      <c r="C10" s="13">
        <v>24.033999999999999</v>
      </c>
      <c r="D10" s="14">
        <v>9.0200000000000002E-2</v>
      </c>
      <c r="E10" s="16">
        <v>23</v>
      </c>
      <c r="F10" s="22">
        <v>23</v>
      </c>
      <c r="G10" s="15">
        <v>22.9</v>
      </c>
      <c r="H10" s="13">
        <f t="shared" si="0"/>
        <v>2.2752246</v>
      </c>
      <c r="I10" s="13">
        <f t="shared" si="1"/>
        <v>2.1678668000000001</v>
      </c>
      <c r="J10" s="17">
        <f t="shared" si="2"/>
        <v>0.9528144166514374</v>
      </c>
      <c r="K10" s="13">
        <f t="shared" si="3"/>
        <v>0.10735779999999995</v>
      </c>
      <c r="L10" s="13">
        <f t="shared" si="4"/>
        <v>1.699999999999946E-2</v>
      </c>
      <c r="M10" s="16">
        <f t="shared" si="5"/>
        <v>0</v>
      </c>
      <c r="N10" s="15">
        <f t="shared" si="6"/>
        <v>0</v>
      </c>
    </row>
    <row r="11" spans="1:14" x14ac:dyDescent="0.25">
      <c r="A11" s="13">
        <v>24.050999999999998</v>
      </c>
      <c r="B11" s="14">
        <v>0.10440000000000001</v>
      </c>
      <c r="C11" s="13">
        <v>24.033000000000001</v>
      </c>
      <c r="D11" s="14">
        <v>0.1</v>
      </c>
      <c r="E11" s="16">
        <v>23</v>
      </c>
      <c r="F11" s="22">
        <v>23</v>
      </c>
      <c r="G11" s="15">
        <v>22.8</v>
      </c>
      <c r="H11" s="13">
        <f t="shared" si="0"/>
        <v>2.5109243999999999</v>
      </c>
      <c r="I11" s="13">
        <f t="shared" si="1"/>
        <v>2.4033000000000002</v>
      </c>
      <c r="J11" s="17">
        <f t="shared" si="2"/>
        <v>0.95713753866902573</v>
      </c>
      <c r="K11" s="13">
        <f t="shared" si="3"/>
        <v>0.10762439999999973</v>
      </c>
      <c r="L11" s="13">
        <f t="shared" si="4"/>
        <v>1.7999999999997129E-2</v>
      </c>
      <c r="M11" s="16">
        <f t="shared" si="5"/>
        <v>0</v>
      </c>
      <c r="N11" s="15">
        <f t="shared" si="6"/>
        <v>-9.9999999999997868E-2</v>
      </c>
    </row>
    <row r="12" spans="1:14" x14ac:dyDescent="0.25">
      <c r="A12" s="13">
        <v>24.050999999999998</v>
      </c>
      <c r="B12" s="14">
        <v>0.2046</v>
      </c>
      <c r="C12" s="13">
        <v>24.018999999999998</v>
      </c>
      <c r="D12" s="14">
        <v>0.20219999999999999</v>
      </c>
      <c r="E12" s="16">
        <v>23</v>
      </c>
      <c r="F12" s="22">
        <v>23</v>
      </c>
      <c r="G12" s="15">
        <v>22.8</v>
      </c>
      <c r="H12" s="13">
        <f t="shared" si="0"/>
        <v>4.9208346000000001</v>
      </c>
      <c r="I12" s="13">
        <f t="shared" si="1"/>
        <v>4.8566417999999993</v>
      </c>
      <c r="J12" s="17">
        <f t="shared" si="2"/>
        <v>0.98695489582194029</v>
      </c>
      <c r="K12" s="13">
        <f t="shared" si="3"/>
        <v>6.4192800000000716E-2</v>
      </c>
      <c r="L12" s="13">
        <f t="shared" si="4"/>
        <v>3.2000000000000028E-2</v>
      </c>
      <c r="M12" s="16">
        <f t="shared" si="5"/>
        <v>0</v>
      </c>
      <c r="N12" s="15">
        <f t="shared" si="6"/>
        <v>-9.9999999999997868E-2</v>
      </c>
    </row>
    <row r="13" spans="1:14" x14ac:dyDescent="0.25">
      <c r="A13" s="13">
        <v>24.050999999999998</v>
      </c>
      <c r="B13" s="14">
        <v>0.30480000000000002</v>
      </c>
      <c r="C13" s="13">
        <v>24.004999999999999</v>
      </c>
      <c r="D13" s="14">
        <v>0.30020000000000002</v>
      </c>
      <c r="E13" s="16">
        <v>23</v>
      </c>
      <c r="F13" s="22">
        <v>23</v>
      </c>
      <c r="G13" s="15">
        <v>22.8</v>
      </c>
      <c r="H13" s="13">
        <f t="shared" si="0"/>
        <v>7.3307447999999997</v>
      </c>
      <c r="I13" s="13">
        <f t="shared" si="1"/>
        <v>7.2063009999999998</v>
      </c>
      <c r="J13" s="17">
        <f t="shared" si="2"/>
        <v>0.98302439883052539</v>
      </c>
      <c r="K13" s="13">
        <f t="shared" si="3"/>
        <v>0.12444379999999988</v>
      </c>
      <c r="L13" s="13">
        <f t="shared" si="4"/>
        <v>4.5999999999999375E-2</v>
      </c>
      <c r="M13" s="16">
        <f t="shared" si="5"/>
        <v>0</v>
      </c>
      <c r="N13" s="15">
        <f t="shared" si="6"/>
        <v>-9.9999999999997868E-2</v>
      </c>
    </row>
    <row r="14" spans="1:14" x14ac:dyDescent="0.25">
      <c r="A14" s="13">
        <v>24.050999999999998</v>
      </c>
      <c r="B14" s="14">
        <v>0.40460000000000002</v>
      </c>
      <c r="C14" s="13">
        <v>23.99</v>
      </c>
      <c r="D14" s="14">
        <v>0.39979999999999999</v>
      </c>
      <c r="E14" s="16">
        <v>24</v>
      </c>
      <c r="F14" s="22">
        <v>24</v>
      </c>
      <c r="G14" s="15">
        <v>22.8</v>
      </c>
      <c r="H14" s="13">
        <f t="shared" si="0"/>
        <v>9.7310345999999992</v>
      </c>
      <c r="I14" s="13">
        <f t="shared" si="1"/>
        <v>9.5912019999999991</v>
      </c>
      <c r="J14" s="17">
        <f t="shared" si="2"/>
        <v>0.98563024326313664</v>
      </c>
      <c r="K14" s="13">
        <f t="shared" si="3"/>
        <v>0.13983260000000008</v>
      </c>
      <c r="L14" s="13">
        <f t="shared" si="4"/>
        <v>6.0999999999999943E-2</v>
      </c>
      <c r="M14" s="16">
        <f t="shared" si="5"/>
        <v>1</v>
      </c>
      <c r="N14" s="15">
        <f t="shared" si="6"/>
        <v>-9.9999999999997868E-2</v>
      </c>
    </row>
    <row r="15" spans="1:14" x14ac:dyDescent="0.25">
      <c r="A15" s="13">
        <v>24.050999999999998</v>
      </c>
      <c r="B15" s="14">
        <v>0.50480000000000003</v>
      </c>
      <c r="C15" s="13">
        <v>23.975999999999999</v>
      </c>
      <c r="D15" s="14">
        <v>0.49990000000000001</v>
      </c>
      <c r="E15" s="16">
        <v>24</v>
      </c>
      <c r="F15" s="22">
        <v>24</v>
      </c>
      <c r="G15" s="15">
        <v>22.8</v>
      </c>
      <c r="H15" s="13">
        <f t="shared" si="0"/>
        <v>12.1409448</v>
      </c>
      <c r="I15" s="13">
        <f t="shared" si="1"/>
        <v>11.985602399999999</v>
      </c>
      <c r="J15" s="17">
        <f t="shared" si="2"/>
        <v>0.98720508143649577</v>
      </c>
      <c r="K15" s="13">
        <f t="shared" si="3"/>
        <v>0.15534240000000032</v>
      </c>
      <c r="L15" s="13">
        <f t="shared" si="4"/>
        <v>7.4999999999999289E-2</v>
      </c>
      <c r="M15" s="16">
        <f t="shared" si="5"/>
        <v>1</v>
      </c>
      <c r="N15" s="15">
        <f t="shared" si="6"/>
        <v>-9.9999999999997868E-2</v>
      </c>
    </row>
    <row r="16" spans="1:14" x14ac:dyDescent="0.25">
      <c r="A16" s="13">
        <v>24.050999999999998</v>
      </c>
      <c r="B16" s="14">
        <v>0.60509999999999997</v>
      </c>
      <c r="C16" s="13">
        <v>23.962</v>
      </c>
      <c r="D16" s="14">
        <v>0.60009999999999997</v>
      </c>
      <c r="E16" s="16">
        <v>25</v>
      </c>
      <c r="F16" s="22">
        <v>25</v>
      </c>
      <c r="G16" s="15">
        <v>22.8</v>
      </c>
      <c r="H16" s="13">
        <f t="shared" si="0"/>
        <v>14.553260099999997</v>
      </c>
      <c r="I16" s="13">
        <f t="shared" si="1"/>
        <v>14.379596199999998</v>
      </c>
      <c r="J16" s="17">
        <f t="shared" si="2"/>
        <v>0.9880670104975311</v>
      </c>
      <c r="K16" s="13">
        <f t="shared" si="3"/>
        <v>0.17366389999999932</v>
      </c>
      <c r="L16" s="13">
        <f t="shared" si="4"/>
        <v>8.8999999999998636E-2</v>
      </c>
      <c r="M16" s="16">
        <f t="shared" si="5"/>
        <v>2</v>
      </c>
      <c r="N16" s="15">
        <f t="shared" si="6"/>
        <v>-9.9999999999997868E-2</v>
      </c>
    </row>
    <row r="17" spans="1:14" x14ac:dyDescent="0.25">
      <c r="A17" s="13">
        <v>24.05</v>
      </c>
      <c r="B17" s="14">
        <v>0.70520000000000005</v>
      </c>
      <c r="C17" s="13">
        <v>23.946999999999999</v>
      </c>
      <c r="D17" s="14">
        <v>0.70030000000000003</v>
      </c>
      <c r="E17" s="16">
        <v>25</v>
      </c>
      <c r="F17" s="22">
        <v>25</v>
      </c>
      <c r="G17" s="15">
        <v>22.8</v>
      </c>
      <c r="H17" s="13">
        <f t="shared" si="0"/>
        <v>16.960060000000002</v>
      </c>
      <c r="I17" s="13">
        <f t="shared" si="1"/>
        <v>16.770084100000002</v>
      </c>
      <c r="J17" s="17">
        <f t="shared" si="2"/>
        <v>0.98879863042937344</v>
      </c>
      <c r="K17" s="13">
        <f t="shared" si="3"/>
        <v>0.18997590000000031</v>
      </c>
      <c r="L17" s="13">
        <f t="shared" si="4"/>
        <v>0.10300000000000153</v>
      </c>
      <c r="M17" s="16">
        <f t="shared" si="5"/>
        <v>2</v>
      </c>
      <c r="N17" s="15">
        <f t="shared" si="6"/>
        <v>-9.9999999999997868E-2</v>
      </c>
    </row>
    <row r="18" spans="1:14" x14ac:dyDescent="0.25">
      <c r="A18" s="13">
        <v>24.05</v>
      </c>
      <c r="B18" s="14">
        <v>0.80500000000000005</v>
      </c>
      <c r="C18" s="13">
        <v>23.931999999999999</v>
      </c>
      <c r="D18" s="14">
        <v>0.79969999999999997</v>
      </c>
      <c r="E18" s="16">
        <v>26</v>
      </c>
      <c r="F18" s="22">
        <v>26</v>
      </c>
      <c r="G18" s="15">
        <v>22.8</v>
      </c>
      <c r="H18" s="13">
        <f t="shared" si="0"/>
        <v>19.360250000000001</v>
      </c>
      <c r="I18" s="13">
        <f t="shared" si="1"/>
        <v>19.138420399999998</v>
      </c>
      <c r="J18" s="17">
        <f t="shared" si="2"/>
        <v>0.98854200746374643</v>
      </c>
      <c r="K18" s="13">
        <f t="shared" si="3"/>
        <v>0.22182960000000307</v>
      </c>
      <c r="L18" s="13">
        <f t="shared" si="4"/>
        <v>0.1180000000000021</v>
      </c>
      <c r="M18" s="16">
        <f t="shared" si="5"/>
        <v>3</v>
      </c>
      <c r="N18" s="15">
        <f t="shared" si="6"/>
        <v>-9.9999999999997868E-2</v>
      </c>
    </row>
    <row r="19" spans="1:14" x14ac:dyDescent="0.25">
      <c r="A19" s="13">
        <v>24.05</v>
      </c>
      <c r="B19" s="14">
        <v>0.9052</v>
      </c>
      <c r="C19" s="13">
        <v>23.917000000000002</v>
      </c>
      <c r="D19" s="14">
        <v>0.89980000000000004</v>
      </c>
      <c r="E19" s="16">
        <v>27</v>
      </c>
      <c r="F19" s="22">
        <v>27</v>
      </c>
      <c r="G19" s="15">
        <v>22.8</v>
      </c>
      <c r="H19" s="13">
        <f t="shared" si="0"/>
        <v>21.770060000000001</v>
      </c>
      <c r="I19" s="13">
        <f t="shared" si="1"/>
        <v>21.520516600000004</v>
      </c>
      <c r="J19" s="17">
        <f t="shared" si="2"/>
        <v>0.98853731225361818</v>
      </c>
      <c r="K19" s="13">
        <f t="shared" si="3"/>
        <v>0.24954339999999675</v>
      </c>
      <c r="L19" s="13">
        <f t="shared" si="4"/>
        <v>0.13299999999999912</v>
      </c>
      <c r="M19" s="16">
        <f t="shared" si="5"/>
        <v>4</v>
      </c>
      <c r="N19" s="15">
        <f t="shared" si="6"/>
        <v>-9.9999999999997868E-2</v>
      </c>
    </row>
    <row r="20" spans="1:14" x14ac:dyDescent="0.25">
      <c r="A20" s="13">
        <v>24.05</v>
      </c>
      <c r="B20" s="14">
        <v>1.0054000000000001</v>
      </c>
      <c r="C20" s="13">
        <v>23.901</v>
      </c>
      <c r="D20" s="14">
        <v>0.99990000000000001</v>
      </c>
      <c r="E20" s="16">
        <v>28</v>
      </c>
      <c r="F20" s="22">
        <v>28</v>
      </c>
      <c r="G20" s="15">
        <v>22.8</v>
      </c>
      <c r="H20" s="13">
        <f t="shared" si="0"/>
        <v>24.179870000000001</v>
      </c>
      <c r="I20" s="13">
        <f t="shared" si="1"/>
        <v>23.8986099</v>
      </c>
      <c r="J20" s="17">
        <f t="shared" si="2"/>
        <v>0.98836800611417674</v>
      </c>
      <c r="K20" s="13">
        <f t="shared" si="3"/>
        <v>0.28126010000000079</v>
      </c>
      <c r="L20" s="13">
        <f t="shared" si="4"/>
        <v>0.14900000000000091</v>
      </c>
      <c r="M20" s="16">
        <f t="shared" si="5"/>
        <v>5</v>
      </c>
      <c r="N20" s="15">
        <f t="shared" si="6"/>
        <v>-9.9999999999997868E-2</v>
      </c>
    </row>
    <row r="21" spans="1:14" x14ac:dyDescent="0.25">
      <c r="A21" s="13">
        <v>24.05</v>
      </c>
      <c r="B21" s="14">
        <v>1.1055999999999999</v>
      </c>
      <c r="C21" s="13">
        <v>23.885000000000002</v>
      </c>
      <c r="D21" s="14">
        <v>1.1001000000000001</v>
      </c>
      <c r="E21" s="16">
        <v>29</v>
      </c>
      <c r="F21" s="22">
        <v>29</v>
      </c>
      <c r="G21" s="15">
        <v>22.8</v>
      </c>
      <c r="H21" s="13">
        <f t="shared" si="0"/>
        <v>26.589679999999998</v>
      </c>
      <c r="I21" s="13">
        <f t="shared" si="1"/>
        <v>26.275888500000004</v>
      </c>
      <c r="J21" s="17">
        <f t="shared" si="2"/>
        <v>0.98819874853702661</v>
      </c>
      <c r="K21" s="13">
        <f t="shared" si="3"/>
        <v>0.31379149999999356</v>
      </c>
      <c r="L21" s="13">
        <f t="shared" si="4"/>
        <v>0.16499999999999915</v>
      </c>
      <c r="M21" s="16">
        <f t="shared" si="5"/>
        <v>6</v>
      </c>
      <c r="N21" s="15">
        <f t="shared" si="6"/>
        <v>-9.9999999999997868E-2</v>
      </c>
    </row>
    <row r="22" spans="1:14" x14ac:dyDescent="0.25">
      <c r="A22" s="13">
        <v>24.05</v>
      </c>
      <c r="B22" s="14">
        <v>1.2054</v>
      </c>
      <c r="C22" s="13">
        <v>23.869</v>
      </c>
      <c r="D22" s="14">
        <v>1.1998</v>
      </c>
      <c r="E22" s="16">
        <v>30</v>
      </c>
      <c r="F22" s="22">
        <v>30</v>
      </c>
      <c r="G22" s="15">
        <v>22.8</v>
      </c>
      <c r="H22" s="13">
        <f t="shared" si="0"/>
        <v>28.98987</v>
      </c>
      <c r="I22" s="13">
        <f t="shared" si="1"/>
        <v>28.638026199999999</v>
      </c>
      <c r="J22" s="17">
        <f t="shared" si="2"/>
        <v>0.98786321566809365</v>
      </c>
      <c r="K22" s="13">
        <f t="shared" si="3"/>
        <v>0.35184380000000104</v>
      </c>
      <c r="L22" s="13">
        <f t="shared" si="4"/>
        <v>0.18100000000000094</v>
      </c>
      <c r="M22" s="16">
        <f t="shared" si="5"/>
        <v>7</v>
      </c>
      <c r="N22" s="15">
        <f t="shared" si="6"/>
        <v>-9.9999999999997868E-2</v>
      </c>
    </row>
    <row r="23" spans="1:14" x14ac:dyDescent="0.25">
      <c r="A23" s="13">
        <v>24.05</v>
      </c>
      <c r="B23" s="14">
        <v>1.3056000000000001</v>
      </c>
      <c r="C23" s="13">
        <v>23.852</v>
      </c>
      <c r="D23" s="14">
        <v>1.2998000000000001</v>
      </c>
      <c r="E23" s="16">
        <v>32</v>
      </c>
      <c r="F23" s="22">
        <v>32</v>
      </c>
      <c r="G23" s="15">
        <v>22.8</v>
      </c>
      <c r="H23" s="13">
        <f t="shared" si="0"/>
        <v>31.399680000000004</v>
      </c>
      <c r="I23" s="13">
        <f t="shared" si="1"/>
        <v>31.002829600000002</v>
      </c>
      <c r="J23" s="17">
        <f t="shared" si="2"/>
        <v>0.98736132342749983</v>
      </c>
      <c r="K23" s="13">
        <f t="shared" si="3"/>
        <v>0.39685040000000171</v>
      </c>
      <c r="L23" s="13">
        <f t="shared" si="4"/>
        <v>0.1980000000000004</v>
      </c>
      <c r="M23" s="16">
        <f t="shared" si="5"/>
        <v>9</v>
      </c>
      <c r="N23" s="15">
        <f t="shared" si="6"/>
        <v>-9.9999999999997868E-2</v>
      </c>
    </row>
    <row r="24" spans="1:14" x14ac:dyDescent="0.25">
      <c r="A24" s="13">
        <v>24.05</v>
      </c>
      <c r="B24" s="14">
        <v>1.4056999999999999</v>
      </c>
      <c r="C24" s="13">
        <v>23.835000000000001</v>
      </c>
      <c r="D24" s="14">
        <v>1.4</v>
      </c>
      <c r="E24" s="16">
        <v>33</v>
      </c>
      <c r="F24" s="22">
        <v>33</v>
      </c>
      <c r="G24" s="15">
        <v>22.8</v>
      </c>
      <c r="H24" s="13">
        <f t="shared" si="0"/>
        <v>33.807085000000001</v>
      </c>
      <c r="I24" s="13">
        <f t="shared" si="1"/>
        <v>33.369</v>
      </c>
      <c r="J24" s="17">
        <f t="shared" si="2"/>
        <v>0.98704162160091591</v>
      </c>
      <c r="K24" s="13">
        <f t="shared" si="3"/>
        <v>0.43808500000000095</v>
      </c>
      <c r="L24" s="13">
        <f t="shared" si="4"/>
        <v>0.21499999999999986</v>
      </c>
      <c r="M24" s="16">
        <f t="shared" si="5"/>
        <v>10</v>
      </c>
      <c r="N24" s="15">
        <f t="shared" si="6"/>
        <v>-9.9999999999997868E-2</v>
      </c>
    </row>
    <row r="25" spans="1:14" x14ac:dyDescent="0.25">
      <c r="A25" s="13">
        <v>24.048999999999999</v>
      </c>
      <c r="B25" s="14">
        <v>1.506</v>
      </c>
      <c r="C25" s="13">
        <v>23.815999999999999</v>
      </c>
      <c r="D25" s="14">
        <v>1.5001</v>
      </c>
      <c r="E25" s="16">
        <v>35</v>
      </c>
      <c r="F25" s="22">
        <v>35</v>
      </c>
      <c r="G25" s="15">
        <v>22.8</v>
      </c>
      <c r="H25" s="13">
        <f t="shared" si="0"/>
        <v>36.217793999999998</v>
      </c>
      <c r="I25" s="13">
        <f t="shared" si="1"/>
        <v>35.726381599999996</v>
      </c>
      <c r="J25" s="17">
        <f t="shared" si="2"/>
        <v>0.98643174125955868</v>
      </c>
      <c r="K25" s="13">
        <f t="shared" si="3"/>
        <v>0.49141240000000153</v>
      </c>
      <c r="L25" s="13">
        <f t="shared" si="4"/>
        <v>0.23300000000000054</v>
      </c>
      <c r="M25" s="16">
        <f t="shared" si="5"/>
        <v>12</v>
      </c>
      <c r="N25" s="15">
        <f t="shared" si="6"/>
        <v>-9.9999999999997868E-2</v>
      </c>
    </row>
    <row r="26" spans="1:14" x14ac:dyDescent="0.25">
      <c r="A26" s="13">
        <v>24.048999999999999</v>
      </c>
      <c r="B26" s="14">
        <v>1.6056999999999999</v>
      </c>
      <c r="C26" s="13">
        <v>23.797000000000001</v>
      </c>
      <c r="D26" s="14">
        <v>1.5998000000000001</v>
      </c>
      <c r="E26" s="16">
        <v>37</v>
      </c>
      <c r="F26" s="22">
        <v>37</v>
      </c>
      <c r="G26" s="15">
        <v>22.8</v>
      </c>
      <c r="H26" s="13">
        <f t="shared" si="0"/>
        <v>38.615479299999997</v>
      </c>
      <c r="I26" s="13">
        <f t="shared" si="1"/>
        <v>38.070440600000005</v>
      </c>
      <c r="J26" s="17">
        <f t="shared" si="2"/>
        <v>0.98588548660070652</v>
      </c>
      <c r="K26" s="13">
        <f t="shared" si="3"/>
        <v>0.5450386999999921</v>
      </c>
      <c r="L26" s="13">
        <f t="shared" si="4"/>
        <v>0.25199999999999889</v>
      </c>
      <c r="M26" s="16">
        <f t="shared" si="5"/>
        <v>14</v>
      </c>
      <c r="N26" s="15">
        <f t="shared" si="6"/>
        <v>-9.9999999999997868E-2</v>
      </c>
    </row>
    <row r="27" spans="1:14" x14ac:dyDescent="0.25">
      <c r="A27" s="13">
        <v>24.048999999999999</v>
      </c>
      <c r="B27" s="14">
        <v>1.7060999999999999</v>
      </c>
      <c r="C27" s="13">
        <v>23.777999999999999</v>
      </c>
      <c r="D27" s="14">
        <v>1.7000999999999999</v>
      </c>
      <c r="E27" s="16">
        <v>39</v>
      </c>
      <c r="F27" s="22">
        <v>39</v>
      </c>
      <c r="G27" s="15">
        <v>22.8</v>
      </c>
      <c r="H27" s="13">
        <f t="shared" si="0"/>
        <v>41.029998899999995</v>
      </c>
      <c r="I27" s="13">
        <f t="shared" si="1"/>
        <v>40.424977799999994</v>
      </c>
      <c r="J27" s="17">
        <f t="shared" si="2"/>
        <v>0.98525417703581752</v>
      </c>
      <c r="K27" s="13">
        <f t="shared" si="3"/>
        <v>0.60502110000000187</v>
      </c>
      <c r="L27" s="13">
        <f t="shared" si="4"/>
        <v>0.2710000000000008</v>
      </c>
      <c r="M27" s="16">
        <f t="shared" si="5"/>
        <v>16</v>
      </c>
      <c r="N27" s="15">
        <f t="shared" si="6"/>
        <v>-9.9999999999997868E-2</v>
      </c>
    </row>
    <row r="28" spans="1:14" x14ac:dyDescent="0.25">
      <c r="A28" s="13">
        <v>24.048999999999999</v>
      </c>
      <c r="B28" s="14">
        <v>1.8063</v>
      </c>
      <c r="C28" s="13">
        <v>23.756</v>
      </c>
      <c r="D28" s="14">
        <v>1.8002</v>
      </c>
      <c r="E28" s="16">
        <v>42</v>
      </c>
      <c r="F28" s="22">
        <v>42</v>
      </c>
      <c r="G28" s="15">
        <v>22.8</v>
      </c>
      <c r="H28" s="13">
        <f t="shared" si="0"/>
        <v>43.439708699999997</v>
      </c>
      <c r="I28" s="13">
        <f t="shared" si="1"/>
        <v>42.765551200000004</v>
      </c>
      <c r="J28" s="17">
        <f t="shared" si="2"/>
        <v>0.98448061646417084</v>
      </c>
      <c r="K28" s="13">
        <f t="shared" si="3"/>
        <v>0.67415749999999264</v>
      </c>
      <c r="L28" s="13">
        <f t="shared" si="4"/>
        <v>0.29299999999999926</v>
      </c>
      <c r="M28" s="16">
        <f t="shared" si="5"/>
        <v>19</v>
      </c>
      <c r="N28" s="15">
        <f t="shared" si="6"/>
        <v>-9.9999999999997868E-2</v>
      </c>
    </row>
    <row r="29" spans="1:14" x14ac:dyDescent="0.25">
      <c r="A29" s="13">
        <v>24.048999999999999</v>
      </c>
      <c r="B29" s="14">
        <v>1.9065000000000001</v>
      </c>
      <c r="C29" s="13">
        <v>23.733000000000001</v>
      </c>
      <c r="D29" s="14">
        <v>1.9004000000000001</v>
      </c>
      <c r="E29" s="16">
        <v>44</v>
      </c>
      <c r="F29" s="22">
        <v>44</v>
      </c>
      <c r="G29" s="15">
        <v>22.8</v>
      </c>
      <c r="H29" s="13">
        <f t="shared" si="0"/>
        <v>45.849418499999999</v>
      </c>
      <c r="I29" s="13">
        <f t="shared" si="1"/>
        <v>45.102193200000002</v>
      </c>
      <c r="J29" s="17">
        <f t="shared" si="2"/>
        <v>0.98370262209541448</v>
      </c>
      <c r="K29" s="13">
        <f t="shared" si="3"/>
        <v>0.74722529999999665</v>
      </c>
      <c r="L29" s="13">
        <f t="shared" si="4"/>
        <v>0.31599999999999895</v>
      </c>
      <c r="M29" s="16">
        <f t="shared" si="5"/>
        <v>21</v>
      </c>
      <c r="N29" s="15">
        <f t="shared" si="6"/>
        <v>-9.9999999999997868E-2</v>
      </c>
    </row>
    <row r="30" spans="1:14" x14ac:dyDescent="0.25">
      <c r="A30" s="13">
        <v>24.048999999999999</v>
      </c>
      <c r="B30" s="14">
        <v>2.0062000000000002</v>
      </c>
      <c r="C30" s="13">
        <v>23.71</v>
      </c>
      <c r="D30" s="14">
        <v>2</v>
      </c>
      <c r="E30" s="16">
        <v>47</v>
      </c>
      <c r="F30" s="22">
        <v>47</v>
      </c>
      <c r="G30" s="15">
        <v>22.8</v>
      </c>
      <c r="H30" s="13">
        <f t="shared" si="0"/>
        <v>48.247103800000005</v>
      </c>
      <c r="I30" s="13">
        <f t="shared" si="1"/>
        <v>47.42</v>
      </c>
      <c r="J30" s="17">
        <f t="shared" si="2"/>
        <v>0.98285692332064911</v>
      </c>
      <c r="K30" s="13">
        <f t="shared" si="3"/>
        <v>0.82710380000000328</v>
      </c>
      <c r="L30" s="13">
        <f t="shared" si="4"/>
        <v>0.33899999999999864</v>
      </c>
      <c r="M30" s="16">
        <f t="shared" si="5"/>
        <v>24</v>
      </c>
      <c r="N30" s="15">
        <f t="shared" si="6"/>
        <v>-9.9999999999997868E-2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FE5C5-6B8D-744D-A2E6-6323B97708D1}">
  <dimension ref="A1:O30"/>
  <sheetViews>
    <sheetView workbookViewId="0">
      <selection activeCell="G9" sqref="G9"/>
    </sheetView>
  </sheetViews>
  <sheetFormatPr defaultColWidth="11" defaultRowHeight="15.75" x14ac:dyDescent="0.25"/>
  <cols>
    <col min="1" max="2" width="6.375" bestFit="1" customWidth="1"/>
    <col min="3" max="3" width="7.5" bestFit="1" customWidth="1"/>
    <col min="4" max="4" width="6.875" bestFit="1" customWidth="1"/>
    <col min="5" max="6" width="7.125" bestFit="1" customWidth="1"/>
    <col min="7" max="7" width="8.25" bestFit="1" customWidth="1"/>
  </cols>
  <sheetData>
    <row r="1" spans="1:15" x14ac:dyDescent="0.25">
      <c r="A1" t="s">
        <v>15</v>
      </c>
      <c r="B1" t="s">
        <v>16</v>
      </c>
      <c r="C1" t="s">
        <v>17</v>
      </c>
      <c r="D1" t="s">
        <v>18</v>
      </c>
      <c r="E1" t="s">
        <v>19</v>
      </c>
      <c r="F1" t="s">
        <v>20</v>
      </c>
      <c r="G1" t="s">
        <v>21</v>
      </c>
      <c r="M1" s="18"/>
      <c r="N1" s="18"/>
      <c r="O1" s="18"/>
    </row>
    <row r="2" spans="1:15" x14ac:dyDescent="0.25">
      <c r="A2" s="13">
        <v>30.055</v>
      </c>
      <c r="B2" s="14">
        <v>2.3699999999999999E-2</v>
      </c>
      <c r="C2" s="13">
        <v>0</v>
      </c>
      <c r="D2" s="14">
        <v>0</v>
      </c>
      <c r="E2" s="16">
        <v>33</v>
      </c>
      <c r="F2" s="16">
        <v>33</v>
      </c>
      <c r="G2" s="15">
        <v>22.8</v>
      </c>
      <c r="H2" s="13"/>
      <c r="I2" s="13"/>
      <c r="J2" s="17"/>
      <c r="K2" s="13"/>
      <c r="L2" s="13"/>
      <c r="M2" s="16"/>
      <c r="N2" s="16"/>
      <c r="O2" s="15"/>
    </row>
    <row r="3" spans="1:15" x14ac:dyDescent="0.25">
      <c r="H3" s="13"/>
      <c r="I3" s="13"/>
      <c r="J3" s="17"/>
      <c r="K3" s="13"/>
      <c r="L3" s="13"/>
      <c r="M3" s="16"/>
      <c r="N3" s="16"/>
      <c r="O3" s="15"/>
    </row>
    <row r="4" spans="1:15" x14ac:dyDescent="0.25">
      <c r="H4" s="13"/>
      <c r="I4" s="13"/>
      <c r="J4" s="17"/>
      <c r="K4" s="13"/>
      <c r="L4" s="13"/>
      <c r="M4" s="16"/>
      <c r="N4" s="16"/>
      <c r="O4" s="15"/>
    </row>
    <row r="5" spans="1:15" x14ac:dyDescent="0.25">
      <c r="H5" s="13"/>
      <c r="I5" s="13"/>
      <c r="J5" s="17"/>
      <c r="K5" s="13"/>
      <c r="L5" s="13"/>
      <c r="M5" s="16"/>
      <c r="N5" s="16"/>
      <c r="O5" s="15"/>
    </row>
    <row r="6" spans="1:15" x14ac:dyDescent="0.25">
      <c r="H6" s="13"/>
      <c r="I6" s="13"/>
      <c r="J6" s="17"/>
      <c r="K6" s="13"/>
      <c r="L6" s="13"/>
      <c r="M6" s="16"/>
      <c r="N6" s="16"/>
      <c r="O6" s="15"/>
    </row>
    <row r="7" spans="1:15" x14ac:dyDescent="0.25">
      <c r="H7" s="13"/>
      <c r="I7" s="13"/>
      <c r="J7" s="17"/>
      <c r="K7" s="13"/>
      <c r="L7" s="13"/>
      <c r="M7" s="16"/>
      <c r="N7" s="16"/>
      <c r="O7" s="15"/>
    </row>
    <row r="8" spans="1:15" x14ac:dyDescent="0.25">
      <c r="H8" s="13"/>
      <c r="I8" s="13"/>
      <c r="J8" s="17"/>
      <c r="K8" s="13"/>
      <c r="L8" s="13"/>
      <c r="M8" s="16"/>
      <c r="N8" s="16"/>
      <c r="O8" s="15"/>
    </row>
    <row r="9" spans="1:15" x14ac:dyDescent="0.25">
      <c r="H9" s="13"/>
      <c r="I9" s="13"/>
      <c r="J9" s="17"/>
      <c r="K9" s="13"/>
      <c r="L9" s="13"/>
      <c r="M9" s="16"/>
      <c r="N9" s="16"/>
      <c r="O9" s="15"/>
    </row>
    <row r="10" spans="1:15" x14ac:dyDescent="0.25">
      <c r="H10" s="13"/>
      <c r="I10" s="13"/>
      <c r="J10" s="17"/>
      <c r="K10" s="13"/>
      <c r="L10" s="13"/>
      <c r="M10" s="16"/>
      <c r="N10" s="16"/>
      <c r="O10" s="15"/>
    </row>
    <row r="11" spans="1:15" x14ac:dyDescent="0.25">
      <c r="H11" s="13"/>
      <c r="I11" s="13"/>
      <c r="J11" s="17"/>
      <c r="K11" s="13"/>
      <c r="L11" s="13"/>
      <c r="M11" s="16"/>
      <c r="N11" s="16"/>
      <c r="O11" s="15"/>
    </row>
    <row r="12" spans="1:15" x14ac:dyDescent="0.25">
      <c r="H12" s="13"/>
      <c r="I12" s="13"/>
      <c r="J12" s="17"/>
      <c r="K12" s="13"/>
      <c r="L12" s="13"/>
      <c r="M12" s="16"/>
      <c r="N12" s="16"/>
      <c r="O12" s="15"/>
    </row>
    <row r="13" spans="1:15" x14ac:dyDescent="0.25">
      <c r="H13" s="13"/>
      <c r="I13" s="13"/>
      <c r="J13" s="17"/>
      <c r="K13" s="13"/>
      <c r="L13" s="13"/>
      <c r="M13" s="16"/>
      <c r="N13" s="16"/>
      <c r="O13" s="15"/>
    </row>
    <row r="14" spans="1:15" x14ac:dyDescent="0.25">
      <c r="H14" s="13"/>
      <c r="I14" s="13"/>
      <c r="J14" s="17"/>
      <c r="K14" s="13"/>
      <c r="L14" s="13"/>
      <c r="M14" s="16"/>
      <c r="N14" s="16"/>
      <c r="O14" s="15"/>
    </row>
    <row r="15" spans="1:15" x14ac:dyDescent="0.25">
      <c r="H15" s="13"/>
      <c r="I15" s="13"/>
      <c r="J15" s="17"/>
      <c r="K15" s="13"/>
      <c r="L15" s="13"/>
      <c r="M15" s="16"/>
      <c r="N15" s="16"/>
      <c r="O15" s="15"/>
    </row>
    <row r="16" spans="1:15" x14ac:dyDescent="0.25">
      <c r="H16" s="13"/>
      <c r="I16" s="13"/>
      <c r="J16" s="17"/>
      <c r="K16" s="13"/>
      <c r="L16" s="13"/>
      <c r="M16" s="16"/>
      <c r="N16" s="16"/>
      <c r="O16" s="15"/>
    </row>
    <row r="17" spans="8:15" x14ac:dyDescent="0.25">
      <c r="H17" s="13"/>
      <c r="I17" s="13"/>
      <c r="J17" s="17"/>
      <c r="K17" s="13"/>
      <c r="L17" s="13"/>
      <c r="M17" s="16"/>
      <c r="N17" s="16"/>
      <c r="O17" s="15"/>
    </row>
    <row r="18" spans="8:15" x14ac:dyDescent="0.25">
      <c r="H18" s="13"/>
      <c r="I18" s="13"/>
      <c r="J18" s="17"/>
      <c r="K18" s="13"/>
      <c r="L18" s="13"/>
      <c r="M18" s="16"/>
      <c r="N18" s="16"/>
      <c r="O18" s="15"/>
    </row>
    <row r="19" spans="8:15" x14ac:dyDescent="0.25">
      <c r="H19" s="13"/>
      <c r="I19" s="13"/>
      <c r="J19" s="17"/>
      <c r="K19" s="13"/>
      <c r="L19" s="13"/>
      <c r="M19" s="16"/>
      <c r="N19" s="16"/>
      <c r="O19" s="15"/>
    </row>
    <row r="20" spans="8:15" x14ac:dyDescent="0.25">
      <c r="H20" s="13"/>
      <c r="I20" s="13"/>
      <c r="J20" s="17"/>
      <c r="K20" s="13"/>
      <c r="L20" s="13"/>
      <c r="M20" s="16"/>
      <c r="N20" s="16"/>
      <c r="O20" s="15"/>
    </row>
    <row r="21" spans="8:15" x14ac:dyDescent="0.25">
      <c r="H21" s="13"/>
      <c r="I21" s="13"/>
      <c r="J21" s="17"/>
      <c r="K21" s="13"/>
      <c r="L21" s="13"/>
      <c r="M21" s="16"/>
      <c r="N21" s="16"/>
      <c r="O21" s="15"/>
    </row>
    <row r="22" spans="8:15" x14ac:dyDescent="0.25">
      <c r="H22" s="13"/>
      <c r="I22" s="13"/>
      <c r="J22" s="17"/>
      <c r="K22" s="13"/>
      <c r="L22" s="13"/>
      <c r="M22" s="16"/>
      <c r="N22" s="16"/>
      <c r="O22" s="15"/>
    </row>
    <row r="23" spans="8:15" x14ac:dyDescent="0.25">
      <c r="H23" s="13"/>
      <c r="I23" s="13"/>
      <c r="J23" s="17"/>
      <c r="K23" s="13"/>
      <c r="L23" s="13"/>
      <c r="M23" s="16"/>
      <c r="N23" s="16"/>
      <c r="O23" s="15"/>
    </row>
    <row r="24" spans="8:15" x14ac:dyDescent="0.25">
      <c r="H24" s="13"/>
      <c r="I24" s="13"/>
      <c r="J24" s="17"/>
      <c r="K24" s="13"/>
      <c r="L24" s="13"/>
      <c r="M24" s="16"/>
      <c r="N24" s="16"/>
      <c r="O24" s="15"/>
    </row>
    <row r="25" spans="8:15" x14ac:dyDescent="0.25">
      <c r="H25" s="13"/>
      <c r="I25" s="13"/>
      <c r="J25" s="17"/>
      <c r="K25" s="13"/>
      <c r="L25" s="13"/>
      <c r="M25" s="16"/>
      <c r="N25" s="16"/>
      <c r="O25" s="15"/>
    </row>
    <row r="26" spans="8:15" x14ac:dyDescent="0.25">
      <c r="H26" s="13"/>
      <c r="I26" s="13"/>
      <c r="J26" s="17"/>
      <c r="K26" s="13"/>
      <c r="L26" s="13"/>
      <c r="M26" s="16"/>
      <c r="N26" s="16"/>
      <c r="O26" s="15"/>
    </row>
    <row r="27" spans="8:15" x14ac:dyDescent="0.25">
      <c r="H27" s="13"/>
      <c r="I27" s="13"/>
      <c r="J27" s="17"/>
      <c r="K27" s="13"/>
      <c r="L27" s="13"/>
      <c r="M27" s="16"/>
      <c r="N27" s="16"/>
      <c r="O27" s="15"/>
    </row>
    <row r="28" spans="8:15" x14ac:dyDescent="0.25">
      <c r="H28" s="13"/>
      <c r="I28" s="13"/>
      <c r="J28" s="17"/>
      <c r="K28" s="13"/>
      <c r="L28" s="13"/>
      <c r="M28" s="16"/>
      <c r="N28" s="16"/>
      <c r="O28" s="15"/>
    </row>
    <row r="29" spans="8:15" x14ac:dyDescent="0.25">
      <c r="H29" s="13"/>
      <c r="I29" s="13"/>
      <c r="J29" s="17"/>
      <c r="K29" s="13"/>
      <c r="L29" s="13"/>
      <c r="M29" s="16"/>
      <c r="N29" s="16"/>
      <c r="O29" s="15"/>
    </row>
    <row r="30" spans="8:15" x14ac:dyDescent="0.25">
      <c r="H30" s="13"/>
      <c r="I30" s="13"/>
      <c r="J30" s="17"/>
      <c r="K30" s="13"/>
      <c r="L30" s="13"/>
      <c r="M30" s="16"/>
      <c r="N30" s="16"/>
      <c r="O30" s="15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Charts</vt:lpstr>
      </vt:variant>
      <vt:variant>
        <vt:i4>3</vt:i4>
      </vt:variant>
    </vt:vector>
  </HeadingPairs>
  <TitlesOfParts>
    <vt:vector size="9" baseType="lpstr">
      <vt:lpstr>Test Circuit</vt:lpstr>
      <vt:lpstr>Vin 10V</vt:lpstr>
      <vt:lpstr>Vin 12V</vt:lpstr>
      <vt:lpstr>Vin 16V</vt:lpstr>
      <vt:lpstr>Vin 24V</vt:lpstr>
      <vt:lpstr>Vin 30V</vt:lpstr>
      <vt:lpstr>Efficiency</vt:lpstr>
      <vt:lpstr>Voltage Drop</vt:lpstr>
      <vt:lpstr>Q1 Temp Rise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Samuel Perry</dc:creator>
  <cp:lastModifiedBy>Sam Perry</cp:lastModifiedBy>
  <dcterms:created xsi:type="dcterms:W3CDTF">2018-12-31T18:59:27Z</dcterms:created>
  <dcterms:modified xsi:type="dcterms:W3CDTF">2019-01-01T21:16:01Z</dcterms:modified>
</cp:coreProperties>
</file>